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80" activeTab="0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fullCalcOnLoad="1"/>
</workbook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N12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N13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1" authorId="0">
      <text>
        <r>
          <rPr>
            <sz val="9"/>
            <rFont val="ＭＳ Ｐゴシック"/>
            <family val="3"/>
          </rPr>
          <t>「摘要」欄のA・Bの空欄をそれぞれ入力すれば、自動計算されます。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D9" authorId="0">
      <text>
        <r>
          <rPr>
            <sz val="9"/>
            <rFont val="ＭＳ Ｐゴシック"/>
            <family val="3"/>
          </rPr>
          <t xml:space="preserve">会費を入力してください
</t>
        </r>
      </text>
    </comment>
    <comment ref="I9" authorId="0">
      <text>
        <r>
          <rPr>
            <sz val="9"/>
            <rFont val="ＭＳ Ｐゴシック"/>
            <family val="3"/>
          </rPr>
          <t>会費会員数を入力してください。</t>
        </r>
      </text>
    </comment>
    <comment ref="N12" authorId="0">
      <text>
        <r>
          <rPr>
            <sz val="9"/>
            <rFont val="ＭＳ Ｐゴシック"/>
            <family val="3"/>
          </rPr>
          <t>加入世帯数（会費会員＋減免会員）を入力してください。</t>
        </r>
      </text>
    </comment>
    <comment ref="N13" authorId="0">
      <text>
        <r>
          <rPr>
            <sz val="9"/>
            <rFont val="ＭＳ Ｐゴシック"/>
            <family val="3"/>
          </rPr>
          <t>支出の部の③「補助対象予定経費」が自動入力されます。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防犯灯数を入力してください。
</t>
        </r>
      </text>
    </comment>
    <comment ref="C9" authorId="0">
      <text>
        <r>
          <rPr>
            <sz val="9"/>
            <rFont val="ＭＳ Ｐゴシック"/>
            <family val="3"/>
          </rPr>
          <t>「摘要」欄の「会費」と「会費会員数」を入力すれば、自動計算されます。</t>
        </r>
      </text>
    </comment>
    <comment ref="C11" authorId="0">
      <text>
        <r>
          <rPr>
            <sz val="9"/>
            <rFont val="ＭＳ Ｐゴシック"/>
            <family val="3"/>
          </rPr>
          <t>「摘要」欄のA・Bの空欄をそれぞれ入力すれば、自動計算されます。</t>
        </r>
      </text>
    </comment>
    <comment ref="C14" authorId="0">
      <text>
        <r>
          <rPr>
            <sz val="9"/>
            <rFont val="ＭＳ Ｐゴシック"/>
            <family val="3"/>
          </rPr>
          <t>「摘要」欄に防犯灯数を入力すれば、自動計算されます。</t>
        </r>
      </text>
    </comment>
    <comment ref="C39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上記以外の補助金収入がある場合は、「項目」と「予算額」「摘要」欄に入力してください。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「摘要」欄に入力すれば、自動計算されます。
（以下、同様）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補助金の内容、算出基礎等を記入してください。
（以下、同様）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配布部数を入力してください。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費目を入力してください。
（以下、同様）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金額を入力してください。
（以下、同様）
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17" authorId="0">
      <text>
        <r>
          <rPr>
            <sz val="9"/>
            <rFont val="ＭＳ Ｐゴシック"/>
            <family val="3"/>
          </rPr>
          <t>自動計算されます。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3" authorId="0">
      <text>
        <r>
          <rPr>
            <sz val="9"/>
            <rFont val="ＭＳ Ｐゴシック"/>
            <family val="3"/>
          </rPr>
          <t>自動計算され、「収入の部」の「地域活動推進費」欄に反映されます。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48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D3" authorId="0">
      <text>
        <r>
          <rPr>
            <sz val="9"/>
            <rFont val="ＭＳ Ｐゴシック"/>
            <family val="3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自動計算されます。
</t>
        </r>
      </text>
    </comment>
    <comment ref="E3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3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  <comment ref="E18" authorId="0">
      <text>
        <r>
          <rPr>
            <sz val="9"/>
            <rFont val="ＭＳ Ｐゴシック"/>
            <family val="3"/>
          </rPr>
          <t>費目を入力してください。
（以下、同様）</t>
        </r>
      </text>
    </comment>
    <comment ref="F18" authorId="0">
      <text>
        <r>
          <rPr>
            <sz val="9"/>
            <rFont val="ＭＳ Ｐゴシック"/>
            <family val="3"/>
          </rPr>
          <t>金額を入力してください。
（以下、同様）</t>
        </r>
      </text>
    </comment>
  </commentList>
</comments>
</file>

<file path=xl/sharedStrings.xml><?xml version="1.0" encoding="utf-8"?>
<sst xmlns="http://schemas.openxmlformats.org/spreadsheetml/2006/main" count="578" uniqueCount="147">
  <si>
    <t>区　　名</t>
  </si>
  <si>
    <t>整理番号</t>
  </si>
  <si>
    <t>○収入の部　　　　　　　　　　　　　　　　　　　</t>
  </si>
  <si>
    <t>項　　　　　　　目</t>
  </si>
  <si>
    <t>予算額</t>
  </si>
  <si>
    <t>摘　　　　　　要</t>
  </si>
  <si>
    <t>会費</t>
  </si>
  <si>
    <t>円</t>
  </si>
  <si>
    <t>世帯</t>
  </si>
  <si>
    <t>2　補助金</t>
  </si>
  <si>
    <t>地域活動推進費</t>
  </si>
  <si>
    <t>加入世帯数</t>
  </si>
  <si>
    <t>A</t>
  </si>
  <si>
    <t>=</t>
  </si>
  <si>
    <t>活動費（事務費・事業費）</t>
  </si>
  <si>
    <t>の３分の１（１０円未満切捨て）</t>
  </si>
  <si>
    <t>灯</t>
  </si>
  <si>
    <t>町の防災組織活動費補助金</t>
  </si>
  <si>
    <t>広報配布謝金</t>
  </si>
  <si>
    <t>（広報よこはま</t>
  </si>
  <si>
    <t>＋県のたより</t>
  </si>
  <si>
    <t>配布部数</t>
  </si>
  <si>
    <t>議会だより</t>
  </si>
  <si>
    <t>円×配布部数</t>
  </si>
  <si>
    <t>回</t>
  </si>
  <si>
    <t>事業収入</t>
  </si>
  <si>
    <t>寄付金、祝金等</t>
  </si>
  <si>
    <t>6
　　その他</t>
  </si>
  <si>
    <t>会館使用料</t>
  </si>
  <si>
    <t>前年度からの繰入金</t>
  </si>
  <si>
    <t>収入合計</t>
  </si>
  <si>
    <t>○支出の部</t>
  </si>
  <si>
    <t>摘　　　　　要</t>
  </si>
  <si>
    <t>事務費</t>
  </si>
  <si>
    <t>会　　議　　費</t>
  </si>
  <si>
    <t>事　　務　　費</t>
  </si>
  <si>
    <t>人　　件　　費</t>
  </si>
  <si>
    <t>会館（会場）借上料</t>
  </si>
  <si>
    <t>会館光熱水費</t>
  </si>
  <si>
    <t>会館修繕費</t>
  </si>
  <si>
    <t>事務費　小計　①</t>
  </si>
  <si>
    <t>事業費</t>
  </si>
  <si>
    <t>環境事業費</t>
  </si>
  <si>
    <t>安全、安心環境づくり事業費</t>
  </si>
  <si>
    <t>社会教育事業費</t>
  </si>
  <si>
    <t>レクリエーション費</t>
  </si>
  <si>
    <t>福利厚生事業費</t>
  </si>
  <si>
    <t>文化事業費</t>
  </si>
  <si>
    <t>事業費　小計　②</t>
  </si>
  <si>
    <t>補助対象予定経費①＋②＝③</t>
  </si>
  <si>
    <t>その他</t>
  </si>
  <si>
    <t>×</t>
  </si>
  <si>
    <t>×</t>
  </si>
  <si>
    <t>Ａ</t>
  </si>
  <si>
    <t>（会費会員＋減免会員）</t>
  </si>
  <si>
    <t>Ｂ</t>
  </si>
  <si>
    <t>B</t>
  </si>
  <si>
    <t>=</t>
  </si>
  <si>
    <t>）</t>
  </si>
  <si>
    <t>×</t>
  </si>
  <si>
    <t>＝</t>
  </si>
  <si>
    <t>（</t>
  </si>
  <si>
    <t>×</t>
  </si>
  <si>
    <t>＝</t>
  </si>
  <si>
    <t>その他</t>
  </si>
  <si>
    <t>そ　　の　　他</t>
  </si>
  <si>
    <t>会館建設・修繕積立金</t>
  </si>
  <si>
    <t>自治会町内会　　</t>
  </si>
  <si>
    <t>か月</t>
  </si>
  <si>
    <t>団体交付金・謝金</t>
  </si>
  <si>
    <t>利息・その他雑入</t>
  </si>
  <si>
    <t>補助事業費</t>
  </si>
  <si>
    <t>町の防災組織活動費</t>
  </si>
  <si>
    <t>補助事業費　小計　④</t>
  </si>
  <si>
    <t>その他　小計　⑤</t>
  </si>
  <si>
    <t>支出合計
（③＋④＋⑤）</t>
  </si>
  <si>
    <t>慶弔費</t>
  </si>
  <si>
    <t>懇親会費</t>
  </si>
  <si>
    <t>予備費</t>
  </si>
  <si>
    <t>交際費</t>
  </si>
  <si>
    <t>次のＡとＢを比較して低い方の金額が補助金額となります。</t>
  </si>
  <si>
    <t>会館建設・修繕積立金</t>
  </si>
  <si>
    <t>Ａ</t>
  </si>
  <si>
    <t>Ｂ</t>
  </si>
  <si>
    <t>B</t>
  </si>
  <si>
    <t>=</t>
  </si>
  <si>
    <t>＝</t>
  </si>
  <si>
    <t>選挙公報</t>
  </si>
  <si>
    <t>○○大会模擬店売上</t>
  </si>
  <si>
    <t>廃品回収収益金</t>
  </si>
  <si>
    <t>共同購入手数料</t>
  </si>
  <si>
    <t>○○大会祝儀</t>
  </si>
  <si>
    <t>○○寄付金</t>
  </si>
  <si>
    <t>他団体への貸出に伴う収入</t>
  </si>
  <si>
    <t>募金活動事務協力費</t>
  </si>
  <si>
    <t>○○団体からの事務協力謝金</t>
  </si>
  <si>
    <t>利息</t>
  </si>
  <si>
    <t>前年度繰越金</t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</si>
  <si>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</si>
  <si>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</si>
  <si>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</si>
  <si>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</si>
  <si>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</si>
  <si>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</si>
  <si>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</si>
  <si>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</si>
  <si>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</si>
  <si>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</si>
  <si>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</si>
  <si>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</si>
  <si>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</si>
  <si>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</si>
  <si>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</si>
  <si>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</si>
  <si>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</si>
  <si>
    <t>子ども会活動費</t>
  </si>
  <si>
    <t>盆踊り大会費</t>
  </si>
  <si>
    <t>運動会開催費</t>
  </si>
  <si>
    <t>各種スポーツ大会開催費</t>
  </si>
  <si>
    <t>敬老会開催費</t>
  </si>
  <si>
    <t>講演会</t>
  </si>
  <si>
    <t>映画会</t>
  </si>
  <si>
    <t>書道等作品展</t>
  </si>
  <si>
    <t>防犯灯の清掃・点検・修繕</t>
  </si>
  <si>
    <t>防災訓練開催費</t>
  </si>
  <si>
    <t>防災資機材購入</t>
  </si>
  <si>
    <t>会館建設・修繕積立金</t>
  </si>
  <si>
    <t>賀詞交換会</t>
  </si>
  <si>
    <t>新年会</t>
  </si>
  <si>
    <t>寄付金・募金</t>
  </si>
  <si>
    <t>寄付金・募金</t>
  </si>
  <si>
    <t>共同募金</t>
  </si>
  <si>
    <t>歳末たすけあい募金</t>
  </si>
  <si>
    <t>日本赤十字社社資</t>
  </si>
  <si>
    <t>給食・配食サービス</t>
  </si>
  <si>
    <t>（内訳：会費会員　　　世帯、会費免除会員　　　世帯）</t>
  </si>
  <si>
    <t>（内訳：会費会員422世帯、会費免除会員4世帯）</t>
  </si>
  <si>
    <t>地域防犯灯維持管理費補助金</t>
  </si>
  <si>
    <t>地域防犯灯</t>
  </si>
  <si>
    <t>地域防犯灯維持管理費</t>
  </si>
  <si>
    <t>地域防犯灯新規整備費</t>
  </si>
  <si>
    <t>地域防犯灯の電気代</t>
  </si>
  <si>
    <t>地域防犯活動費</t>
  </si>
  <si>
    <t>地域防犯活動補助金</t>
  </si>
  <si>
    <r>
      <t>○会計年度　　</t>
    </r>
    <r>
      <rPr>
        <b/>
        <sz val="12"/>
        <rFont val="ＭＳ Ｐ明朝"/>
        <family val="1"/>
      </rPr>
      <t>自 　　　　年　　月　　日～至 　　　　年　　月　　日</t>
    </r>
  </si>
  <si>
    <t>　令和６年度 収支予算書</t>
  </si>
  <si>
    <t>　　　令和６年度 収支予算書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</si>
</sst>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38" fontId="8" fillId="0" borderId="10" xfId="48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38" fontId="10" fillId="0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8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48" applyFont="1" applyAlignment="1">
      <alignment vertical="center" wrapText="1"/>
    </xf>
    <xf numFmtId="38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7" fontId="0" fillId="0" borderId="20" xfId="48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177" fontId="0" fillId="0" borderId="24" xfId="48" applyNumberFormat="1" applyFont="1" applyFill="1" applyBorder="1" applyAlignment="1">
      <alignment vertical="center"/>
    </xf>
    <xf numFmtId="0" fontId="10" fillId="33" borderId="16" xfId="0" applyFont="1" applyFill="1" applyBorder="1" applyAlignment="1">
      <alignment vertical="center" shrinkToFit="1"/>
    </xf>
    <xf numFmtId="38" fontId="9" fillId="34" borderId="16" xfId="48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0" fillId="33" borderId="13" xfId="0" applyFont="1" applyFill="1" applyBorder="1" applyAlignment="1">
      <alignment vertical="center" shrinkToFit="1"/>
    </xf>
    <xf numFmtId="38" fontId="9" fillId="34" borderId="13" xfId="48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0" fillId="33" borderId="26" xfId="0" applyFont="1" applyFill="1" applyBorder="1" applyAlignment="1">
      <alignment vertical="center" shrinkToFit="1"/>
    </xf>
    <xf numFmtId="38" fontId="9" fillId="34" borderId="26" xfId="48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177" fontId="14" fillId="0" borderId="28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48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9" xfId="48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vertical="center" shrinkToFit="1"/>
    </xf>
    <xf numFmtId="38" fontId="9" fillId="34" borderId="16" xfId="48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vertical="center" shrinkToFit="1"/>
    </xf>
    <xf numFmtId="38" fontId="9" fillId="34" borderId="13" xfId="48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vertical="center" shrinkToFit="1"/>
    </xf>
    <xf numFmtId="38" fontId="9" fillId="34" borderId="26" xfId="48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shrinkToFit="1"/>
    </xf>
    <xf numFmtId="0" fontId="12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38" fontId="10" fillId="0" borderId="34" xfId="48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33" borderId="20" xfId="0" applyFont="1" applyFill="1" applyBorder="1" applyAlignment="1">
      <alignment vertical="center" shrinkToFit="1"/>
    </xf>
    <xf numFmtId="0" fontId="10" fillId="33" borderId="30" xfId="0" applyFont="1" applyFill="1" applyBorder="1" applyAlignment="1">
      <alignment vertical="center" shrinkToFit="1"/>
    </xf>
    <xf numFmtId="0" fontId="10" fillId="33" borderId="31" xfId="0" applyFont="1" applyFill="1" applyBorder="1" applyAlignment="1">
      <alignment vertical="center" shrinkToFit="1"/>
    </xf>
    <xf numFmtId="0" fontId="10" fillId="33" borderId="32" xfId="0" applyFont="1" applyFill="1" applyBorder="1" applyAlignment="1">
      <alignment vertical="center" shrinkToFit="1"/>
    </xf>
    <xf numFmtId="177" fontId="0" fillId="0" borderId="32" xfId="48" applyNumberFormat="1" applyFill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38" fontId="10" fillId="0" borderId="37" xfId="48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177" fontId="0" fillId="0" borderId="30" xfId="48" applyNumberFormat="1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77" fontId="0" fillId="0" borderId="39" xfId="48" applyNumberFormat="1" applyFill="1" applyBorder="1" applyAlignment="1">
      <alignment vertical="center"/>
    </xf>
    <xf numFmtId="38" fontId="10" fillId="0" borderId="0" xfId="48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48" applyFont="1" applyAlignment="1">
      <alignment vertical="center" wrapText="1"/>
    </xf>
    <xf numFmtId="177" fontId="0" fillId="0" borderId="40" xfId="48" applyNumberFormat="1" applyFill="1" applyBorder="1" applyAlignment="1">
      <alignment vertical="center"/>
    </xf>
    <xf numFmtId="38" fontId="10" fillId="0" borderId="36" xfId="48" applyFont="1" applyFill="1" applyBorder="1" applyAlignment="1">
      <alignment vertical="center" wrapText="1"/>
    </xf>
    <xf numFmtId="38" fontId="9" fillId="0" borderId="37" xfId="48" applyFont="1" applyBorder="1" applyAlignment="1">
      <alignment vertical="center" wrapText="1"/>
    </xf>
    <xf numFmtId="177" fontId="14" fillId="0" borderId="41" xfId="48" applyNumberFormat="1" applyFont="1" applyFill="1" applyBorder="1" applyAlignment="1">
      <alignment vertical="center"/>
    </xf>
    <xf numFmtId="38" fontId="16" fillId="0" borderId="33" xfId="48" applyFont="1" applyBorder="1" applyAlignment="1">
      <alignment/>
    </xf>
    <xf numFmtId="38" fontId="10" fillId="0" borderId="34" xfId="48" applyFont="1" applyBorder="1" applyAlignment="1">
      <alignment/>
    </xf>
    <xf numFmtId="0" fontId="12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5" fillId="0" borderId="0" xfId="0" applyFont="1" applyAlignment="1">
      <alignment/>
    </xf>
    <xf numFmtId="0" fontId="10" fillId="0" borderId="16" xfId="0" applyFont="1" applyFill="1" applyBorder="1" applyAlignment="1">
      <alignment vertical="center" shrinkToFit="1"/>
    </xf>
    <xf numFmtId="0" fontId="0" fillId="0" borderId="23" xfId="0" applyBorder="1" applyAlignment="1">
      <alignment vertical="center" wrapText="1"/>
    </xf>
    <xf numFmtId="0" fontId="12" fillId="0" borderId="2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177" fontId="0" fillId="0" borderId="42" xfId="48" applyNumberFormat="1" applyFill="1" applyBorder="1" applyAlignment="1">
      <alignment vertical="center"/>
    </xf>
    <xf numFmtId="178" fontId="0" fillId="0" borderId="43" xfId="0" applyNumberFormat="1" applyBorder="1" applyAlignment="1">
      <alignment horizontal="right" vertical="center"/>
    </xf>
    <xf numFmtId="0" fontId="10" fillId="33" borderId="44" xfId="0" applyFont="1" applyFill="1" applyBorder="1" applyAlignment="1">
      <alignment vertical="center" shrinkToFit="1"/>
    </xf>
    <xf numFmtId="38" fontId="9" fillId="34" borderId="45" xfId="48" applyFont="1" applyFill="1" applyBorder="1" applyAlignment="1">
      <alignment vertical="center" shrinkToFit="1"/>
    </xf>
    <xf numFmtId="0" fontId="12" fillId="0" borderId="45" xfId="0" applyFont="1" applyBorder="1" applyAlignment="1">
      <alignment horizontal="center" vertical="center"/>
    </xf>
    <xf numFmtId="0" fontId="10" fillId="33" borderId="45" xfId="0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33" borderId="47" xfId="0" applyFont="1" applyFill="1" applyBorder="1" applyAlignment="1">
      <alignment vertical="center" shrinkToFit="1"/>
    </xf>
    <xf numFmtId="38" fontId="9" fillId="34" borderId="21" xfId="48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shrinkToFit="1"/>
    </xf>
    <xf numFmtId="0" fontId="12" fillId="0" borderId="22" xfId="0" applyFont="1" applyBorder="1" applyAlignment="1">
      <alignment horizontal="center" vertical="center" wrapText="1"/>
    </xf>
    <xf numFmtId="177" fontId="0" fillId="0" borderId="48" xfId="48" applyNumberFormat="1" applyFont="1" applyFill="1" applyBorder="1" applyAlignment="1">
      <alignment vertical="center"/>
    </xf>
    <xf numFmtId="0" fontId="10" fillId="33" borderId="49" xfId="0" applyFont="1" applyFill="1" applyBorder="1" applyAlignment="1">
      <alignment vertical="center" shrinkToFit="1"/>
    </xf>
    <xf numFmtId="38" fontId="9" fillId="34" borderId="50" xfId="48" applyFont="1" applyFill="1" applyBorder="1" applyAlignment="1">
      <alignment vertical="center" shrinkToFit="1"/>
    </xf>
    <xf numFmtId="0" fontId="12" fillId="0" borderId="50" xfId="0" applyFont="1" applyBorder="1" applyAlignment="1">
      <alignment horizontal="center" vertical="center"/>
    </xf>
    <xf numFmtId="0" fontId="10" fillId="33" borderId="50" xfId="0" applyFont="1" applyFill="1" applyBorder="1" applyAlignment="1">
      <alignment vertical="center" shrinkToFit="1"/>
    </xf>
    <xf numFmtId="0" fontId="12" fillId="0" borderId="5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177" fontId="0" fillId="0" borderId="52" xfId="48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0" fillId="0" borderId="53" xfId="0" applyFill="1" applyBorder="1" applyAlignment="1">
      <alignment horizontal="center" vertical="center" textRotation="255"/>
    </xf>
    <xf numFmtId="0" fontId="0" fillId="0" borderId="53" xfId="0" applyFill="1" applyBorder="1" applyAlignment="1">
      <alignment vertical="center" wrapText="1"/>
    </xf>
    <xf numFmtId="177" fontId="0" fillId="0" borderId="53" xfId="48" applyNumberFormat="1" applyFill="1" applyBorder="1" applyAlignment="1">
      <alignment vertical="center"/>
    </xf>
    <xf numFmtId="0" fontId="10" fillId="33" borderId="54" xfId="0" applyFont="1" applyFill="1" applyBorder="1" applyAlignment="1">
      <alignment vertical="center" shrinkToFit="1"/>
    </xf>
    <xf numFmtId="38" fontId="9" fillId="34" borderId="55" xfId="48" applyFont="1" applyFill="1" applyBorder="1" applyAlignment="1">
      <alignment vertical="center" shrinkToFit="1"/>
    </xf>
    <xf numFmtId="0" fontId="12" fillId="0" borderId="55" xfId="0" applyFont="1" applyBorder="1" applyAlignment="1">
      <alignment horizontal="center" vertical="center" wrapText="1"/>
    </xf>
    <xf numFmtId="0" fontId="10" fillId="33" borderId="55" xfId="0" applyFont="1" applyFill="1" applyBorder="1" applyAlignment="1">
      <alignment vertical="center" shrinkToFit="1"/>
    </xf>
    <xf numFmtId="0" fontId="12" fillId="0" borderId="56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textRotation="255"/>
    </xf>
    <xf numFmtId="177" fontId="0" fillId="0" borderId="48" xfId="48" applyNumberForma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textRotation="255"/>
    </xf>
    <xf numFmtId="0" fontId="0" fillId="0" borderId="48" xfId="0" applyFill="1" applyBorder="1" applyAlignment="1">
      <alignment vertical="center"/>
    </xf>
    <xf numFmtId="0" fontId="0" fillId="0" borderId="52" xfId="0" applyBorder="1" applyAlignment="1">
      <alignment horizontal="center" vertical="center" textRotation="255"/>
    </xf>
    <xf numFmtId="0" fontId="0" fillId="0" borderId="52" xfId="0" applyFill="1" applyBorder="1" applyAlignment="1">
      <alignment vertical="center"/>
    </xf>
    <xf numFmtId="177" fontId="0" fillId="0" borderId="52" xfId="48" applyNumberFormat="1" applyFill="1" applyBorder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177" fontId="0" fillId="0" borderId="36" xfId="48" applyNumberFormat="1" applyFill="1" applyBorder="1" applyAlignment="1">
      <alignment vertical="center"/>
    </xf>
    <xf numFmtId="0" fontId="10" fillId="33" borderId="57" xfId="0" applyFont="1" applyFill="1" applyBorder="1" applyAlignment="1">
      <alignment vertical="center" shrinkToFit="1"/>
    </xf>
    <xf numFmtId="38" fontId="9" fillId="34" borderId="11" xfId="48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vertical="center" shrinkToFit="1"/>
    </xf>
    <xf numFmtId="38" fontId="9" fillId="0" borderId="21" xfId="48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2" xfId="0" applyBorder="1" applyAlignment="1">
      <alignment vertical="center"/>
    </xf>
    <xf numFmtId="177" fontId="0" fillId="0" borderId="24" xfId="48" applyNumberFormat="1" applyFont="1" applyFill="1" applyBorder="1" applyAlignment="1">
      <alignment vertical="center"/>
    </xf>
    <xf numFmtId="177" fontId="0" fillId="0" borderId="63" xfId="48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38" fontId="9" fillId="34" borderId="13" xfId="48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10" fillId="0" borderId="1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38" fontId="9" fillId="34" borderId="16" xfId="48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38" fontId="9" fillId="34" borderId="0" xfId="48" applyFont="1" applyFill="1" applyBorder="1" applyAlignment="1">
      <alignment vertical="center" shrinkToFit="1"/>
    </xf>
    <xf numFmtId="0" fontId="10" fillId="33" borderId="15" xfId="0" applyFont="1" applyFill="1" applyBorder="1" applyAlignment="1">
      <alignment vertical="center" shrinkToFit="1"/>
    </xf>
    <xf numFmtId="38" fontId="9" fillId="0" borderId="16" xfId="48" applyFont="1" applyBorder="1" applyAlignment="1">
      <alignment vertical="center" shrinkToFit="1"/>
    </xf>
    <xf numFmtId="38" fontId="9" fillId="0" borderId="17" xfId="48" applyFont="1" applyBorder="1" applyAlignment="1">
      <alignment vertical="center" shrinkToFit="1"/>
    </xf>
    <xf numFmtId="38" fontId="9" fillId="0" borderId="0" xfId="48" applyFont="1" applyFill="1" applyBorder="1" applyAlignment="1">
      <alignment vertical="center" shrinkToFit="1"/>
    </xf>
    <xf numFmtId="0" fontId="9" fillId="34" borderId="1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49" fontId="12" fillId="0" borderId="16" xfId="0" applyNumberFormat="1" applyFont="1" applyFill="1" applyBorder="1" applyAlignment="1">
      <alignment vertical="center" shrinkToFit="1"/>
    </xf>
    <xf numFmtId="0" fontId="0" fillId="0" borderId="16" xfId="0" applyFill="1" applyBorder="1" applyAlignment="1">
      <alignment vertical="center"/>
    </xf>
    <xf numFmtId="38" fontId="9" fillId="34" borderId="0" xfId="48" applyFont="1" applyFill="1" applyBorder="1" applyAlignment="1">
      <alignment horizontal="center" vertical="center" shrinkToFit="1"/>
    </xf>
    <xf numFmtId="38" fontId="11" fillId="34" borderId="0" xfId="48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177" fontId="0" fillId="0" borderId="64" xfId="48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10" fillId="0" borderId="76" xfId="0" applyFont="1" applyFill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9" fillId="34" borderId="2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31" xfId="48" applyNumberFormat="1" applyFont="1" applyBorder="1" applyAlignment="1">
      <alignment vertical="center"/>
    </xf>
    <xf numFmtId="177" fontId="0" fillId="0" borderId="30" xfId="48" applyNumberFormat="1" applyFont="1" applyBorder="1" applyAlignment="1">
      <alignment vertical="center"/>
    </xf>
    <xf numFmtId="38" fontId="9" fillId="34" borderId="11" xfId="48" applyFont="1" applyFill="1" applyBorder="1" applyAlignment="1">
      <alignment vertical="center"/>
    </xf>
    <xf numFmtId="0" fontId="9" fillId="34" borderId="77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8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8" fillId="0" borderId="7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77" fontId="0" fillId="0" borderId="24" xfId="48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 shrinkToFit="1"/>
    </xf>
    <xf numFmtId="38" fontId="9" fillId="0" borderId="16" xfId="48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21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81" xfId="0" applyBorder="1" applyAlignment="1">
      <alignment vertical="center"/>
    </xf>
    <xf numFmtId="0" fontId="10" fillId="33" borderId="82" xfId="0" applyFont="1" applyFill="1" applyBorder="1" applyAlignment="1">
      <alignment vertical="center" shrinkToFit="1"/>
    </xf>
    <xf numFmtId="0" fontId="10" fillId="33" borderId="26" xfId="0" applyFont="1" applyFill="1" applyBorder="1" applyAlignment="1">
      <alignment vertical="center" shrinkToFit="1"/>
    </xf>
    <xf numFmtId="38" fontId="9" fillId="34" borderId="26" xfId="48" applyFont="1" applyFill="1" applyBorder="1" applyAlignment="1">
      <alignment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7" fontId="0" fillId="0" borderId="23" xfId="48" applyNumberFormat="1" applyBorder="1" applyAlignment="1">
      <alignment vertical="center"/>
    </xf>
    <xf numFmtId="177" fontId="0" fillId="0" borderId="62" xfId="48" applyNumberFormat="1" applyBorder="1" applyAlignment="1">
      <alignment vertical="center"/>
    </xf>
    <xf numFmtId="177" fontId="0" fillId="0" borderId="89" xfId="48" applyNumberForma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7" fontId="0" fillId="0" borderId="40" xfId="48" applyNumberForma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177" fontId="0" fillId="0" borderId="80" xfId="48" applyNumberFormat="1" applyBorder="1" applyAlignment="1">
      <alignment vertical="center"/>
    </xf>
    <xf numFmtId="0" fontId="0" fillId="0" borderId="80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80" xfId="0" applyBorder="1" applyAlignment="1">
      <alignment vertical="center" wrapText="1"/>
    </xf>
    <xf numFmtId="0" fontId="0" fillId="0" borderId="23" xfId="0" applyBorder="1" applyAlignment="1">
      <alignment vertical="center" textRotation="255" wrapText="1"/>
    </xf>
    <xf numFmtId="0" fontId="8" fillId="0" borderId="39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23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40" xfId="0" applyBorder="1" applyAlignment="1">
      <alignment vertical="center" textRotation="255" wrapText="1"/>
    </xf>
    <xf numFmtId="0" fontId="0" fillId="0" borderId="40" xfId="0" applyBorder="1" applyAlignment="1">
      <alignment vertical="center" wrapText="1"/>
    </xf>
    <xf numFmtId="0" fontId="0" fillId="0" borderId="89" xfId="0" applyBorder="1" applyAlignment="1">
      <alignment vertical="center" textRotation="255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0" fillId="0" borderId="7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9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textRotation="255" wrapText="1"/>
    </xf>
    <xf numFmtId="0" fontId="0" fillId="0" borderId="60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57525" y="11410950"/>
          <a:ext cx="1143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180975</xdr:colOff>
      <xdr:row>43</xdr:row>
      <xdr:rowOff>0</xdr:rowOff>
    </xdr:from>
    <xdr:to>
      <xdr:col>3</xdr:col>
      <xdr:colOff>180975</xdr:colOff>
      <xdr:row>43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71825" y="114109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767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11563350"/>
          <a:ext cx="68580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地域活動推進費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71850" y="0"/>
          <a:ext cx="70485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補助上限額：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世帯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=77000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円･･････････････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地域活動推進費補助対象経費×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分の１＝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左欄には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のどちらか低額の方の金額を記入。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752475</xdr:colOff>
      <xdr:row>0</xdr:row>
      <xdr:rowOff>0</xdr:rowOff>
    </xdr:from>
    <xdr:to>
      <xdr:col>4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752475</xdr:colOff>
      <xdr:row>48</xdr:row>
      <xdr:rowOff>0</xdr:rowOff>
    </xdr:from>
    <xdr:to>
      <xdr:col>4</xdr:col>
      <xdr:colOff>752475</xdr:colOff>
      <xdr:row>48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76700" y="11563350"/>
          <a:ext cx="0" cy="0"/>
        </a:xfrm>
        <a:prstGeom prst="rect">
          <a:avLst/>
        </a:prstGeom>
        <a:solidFill>
          <a:srgbClr val="FFFF99"/>
        </a:solidFill>
        <a:ln w="2857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showZeros="0" tabSelected="1" view="pageBreakPreview" zoomScaleSheetLayoutView="100" zoomScalePageLayoutView="0" workbookViewId="0" topLeftCell="A1">
      <selection activeCell="AE4" sqref="AE4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63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0" ht="30" customHeight="1" thickBot="1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4" ht="24" customHeight="1" thickTop="1">
      <c r="A3" s="5"/>
      <c r="B3" s="1"/>
      <c r="C3" s="3"/>
      <c r="D3" s="4"/>
    </row>
    <row r="4" spans="1:30" ht="22.5" customHeight="1">
      <c r="A4" s="251" t="s">
        <v>145</v>
      </c>
      <c r="B4" s="252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22.5" customHeight="1">
      <c r="A5" s="259" t="s">
        <v>67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0" ht="22.5" customHeight="1">
      <c r="A6" s="254" t="s">
        <v>144</v>
      </c>
      <c r="B6" s="255"/>
      <c r="C6" s="255"/>
      <c r="D6" s="255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2.5" customHeight="1" thickBot="1">
      <c r="A7" s="256" t="s">
        <v>2</v>
      </c>
      <c r="B7" s="257"/>
      <c r="C7" s="257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</row>
    <row r="8" spans="1:30" s="7" customFormat="1" ht="25.5" customHeight="1" thickBot="1">
      <c r="A8" s="228" t="s">
        <v>3</v>
      </c>
      <c r="B8" s="229"/>
      <c r="C8" s="6" t="s">
        <v>4</v>
      </c>
      <c r="D8" s="260" t="s">
        <v>5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2"/>
    </row>
    <row r="9" spans="1:30" s="12" customFormat="1" ht="19.5" customHeight="1">
      <c r="A9" s="236">
        <v>1</v>
      </c>
      <c r="B9" s="263" t="s">
        <v>6</v>
      </c>
      <c r="C9" s="243">
        <f>D9*I9*O9</f>
        <v>0</v>
      </c>
      <c r="D9" s="246"/>
      <c r="E9" s="247"/>
      <c r="F9" s="247"/>
      <c r="G9" s="8" t="s">
        <v>7</v>
      </c>
      <c r="H9" s="8" t="s">
        <v>51</v>
      </c>
      <c r="I9" s="245"/>
      <c r="J9" s="245"/>
      <c r="K9" s="245"/>
      <c r="L9" s="234" t="s">
        <v>8</v>
      </c>
      <c r="M9" s="235"/>
      <c r="N9" s="8" t="s">
        <v>52</v>
      </c>
      <c r="O9" s="235">
        <v>12</v>
      </c>
      <c r="P9" s="235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178"/>
      <c r="B10" s="181"/>
      <c r="C10" s="244"/>
      <c r="D10" s="248" t="s">
        <v>135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50"/>
    </row>
    <row r="11" spans="1:30" s="12" customFormat="1" ht="16.5" customHeight="1">
      <c r="A11" s="216" t="s">
        <v>9</v>
      </c>
      <c r="B11" s="240" t="s">
        <v>10</v>
      </c>
      <c r="C11" s="243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>
      <c r="A12" s="217"/>
      <c r="B12" s="241"/>
      <c r="C12" s="244"/>
      <c r="D12" s="18" t="s">
        <v>53</v>
      </c>
      <c r="E12" s="233">
        <v>700</v>
      </c>
      <c r="F12" s="233"/>
      <c r="G12" s="19" t="s">
        <v>7</v>
      </c>
      <c r="H12" s="19" t="s">
        <v>51</v>
      </c>
      <c r="I12" s="264" t="s">
        <v>11</v>
      </c>
      <c r="J12" s="264"/>
      <c r="K12" s="264"/>
      <c r="L12" s="264"/>
      <c r="M12" s="264"/>
      <c r="N12" s="265"/>
      <c r="O12" s="265"/>
      <c r="P12" s="265"/>
      <c r="Q12" s="268" t="s">
        <v>8</v>
      </c>
      <c r="R12" s="268"/>
      <c r="S12" s="268" t="s">
        <v>54</v>
      </c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9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4" s="12" customFormat="1" ht="16.5" customHeight="1">
      <c r="A13" s="218"/>
      <c r="B13" s="242"/>
      <c r="C13" s="242"/>
      <c r="D13" s="22" t="s">
        <v>55</v>
      </c>
      <c r="E13" s="249" t="s">
        <v>14</v>
      </c>
      <c r="F13" s="249"/>
      <c r="G13" s="249"/>
      <c r="H13" s="249"/>
      <c r="I13" s="249"/>
      <c r="J13" s="249"/>
      <c r="K13" s="249"/>
      <c r="L13" s="249"/>
      <c r="M13" s="249"/>
      <c r="N13" s="266">
        <f>'支出の部（入力用）'!D33</f>
        <v>0</v>
      </c>
      <c r="O13" s="266"/>
      <c r="P13" s="266"/>
      <c r="Q13" s="26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>
      <c r="A14" s="218"/>
      <c r="B14" s="173" t="s">
        <v>137</v>
      </c>
      <c r="C14" s="25">
        <f>G14*K14</f>
        <v>0</v>
      </c>
      <c r="D14" s="237" t="s">
        <v>138</v>
      </c>
      <c r="E14" s="238"/>
      <c r="F14" s="238"/>
      <c r="G14" s="239"/>
      <c r="H14" s="239"/>
      <c r="I14" s="26" t="s">
        <v>16</v>
      </c>
      <c r="J14" s="26" t="s">
        <v>51</v>
      </c>
      <c r="K14" s="174">
        <v>2200</v>
      </c>
      <c r="L14" s="175"/>
      <c r="M14" s="17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0" s="12" customFormat="1" ht="39" customHeight="1">
      <c r="A15" s="218"/>
      <c r="B15" s="31" t="s">
        <v>17</v>
      </c>
      <c r="C15" s="32">
        <f>D15*I15</f>
        <v>0</v>
      </c>
      <c r="D15" s="237">
        <v>160</v>
      </c>
      <c r="E15" s="276"/>
      <c r="F15" s="276"/>
      <c r="G15" s="118" t="s">
        <v>7</v>
      </c>
      <c r="H15" s="121" t="s">
        <v>51</v>
      </c>
      <c r="I15" s="194"/>
      <c r="J15" s="194"/>
      <c r="K15" s="194"/>
      <c r="L15" s="277" t="s">
        <v>8</v>
      </c>
      <c r="M15" s="277"/>
      <c r="N15" s="120"/>
      <c r="O15" s="118"/>
      <c r="P15" s="118"/>
      <c r="Q15" s="118"/>
      <c r="R15" s="274"/>
      <c r="S15" s="274"/>
      <c r="T15" s="274"/>
      <c r="U15" s="36"/>
      <c r="V15" s="275"/>
      <c r="W15" s="275"/>
      <c r="X15" s="275"/>
      <c r="Y15" s="275"/>
      <c r="Z15" s="275"/>
      <c r="AA15" s="274"/>
      <c r="AB15" s="274"/>
      <c r="AC15" s="274"/>
      <c r="AD15" s="37"/>
    </row>
    <row r="16" spans="1:30" s="12" customFormat="1" ht="19.5" customHeight="1">
      <c r="A16" s="218"/>
      <c r="B16" s="211" t="s">
        <v>143</v>
      </c>
      <c r="C16" s="182">
        <f>IF(I16+I17+R16+R17+AA16+AA17=0,"",I16+I17+R16+R17+AA16+AA17)</f>
      </c>
      <c r="D16" s="198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272"/>
    </row>
    <row r="17" spans="1:30" s="12" customFormat="1" ht="19.5" customHeight="1">
      <c r="A17" s="218"/>
      <c r="B17" s="181"/>
      <c r="C17" s="210"/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273"/>
    </row>
    <row r="18" spans="1:30" s="12" customFormat="1" ht="19.5" customHeight="1">
      <c r="A18" s="218"/>
      <c r="B18" s="193"/>
      <c r="C18" s="182">
        <f>IF(I18+I19+R18+R19+AA18+AA19=0,"",I18+I19+R18+R19+AA18+AA19)</f>
      </c>
      <c r="D18" s="198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272"/>
    </row>
    <row r="19" spans="1:30" s="12" customFormat="1" ht="19.5" customHeight="1">
      <c r="A19" s="218"/>
      <c r="B19" s="271"/>
      <c r="C19" s="210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273"/>
    </row>
    <row r="20" spans="1:30" s="12" customFormat="1" ht="19.5" customHeight="1">
      <c r="A20" s="218"/>
      <c r="B20" s="193"/>
      <c r="C20" s="182">
        <f>IF(I20+I21+R20+R21+AA20+AA21=0,"",I20+I21+R20+R21+AA20+AA21)</f>
      </c>
      <c r="D20" s="198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272"/>
    </row>
    <row r="21" spans="1:30" s="12" customFormat="1" ht="19.5" customHeight="1">
      <c r="A21" s="218"/>
      <c r="B21" s="181"/>
      <c r="C21" s="210"/>
      <c r="D21" s="18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273"/>
    </row>
    <row r="22" spans="1:30" s="12" customFormat="1" ht="19.5" customHeight="1">
      <c r="A22" s="218"/>
      <c r="B22" s="179"/>
      <c r="C22" s="182">
        <f>IF(I22+I23+R22+R23+AA22+AA23=0,"",I22+I23+R22+R23+AA22+AA23)</f>
      </c>
      <c r="D22" s="198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272"/>
    </row>
    <row r="23" spans="1:30" s="12" customFormat="1" ht="19.5" customHeight="1">
      <c r="A23" s="219"/>
      <c r="B23" s="181"/>
      <c r="C23" s="210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273"/>
    </row>
    <row r="24" spans="1:30" s="12" customFormat="1" ht="16.5" customHeight="1">
      <c r="A24" s="176">
        <v>3</v>
      </c>
      <c r="B24" s="179" t="s">
        <v>18</v>
      </c>
      <c r="C24" s="182">
        <f>AB24+I25+I26+R26+AA26</f>
        <v>0</v>
      </c>
      <c r="D24" s="43">
        <f>I24+N24</f>
        <v>17</v>
      </c>
      <c r="E24" s="35" t="s">
        <v>7</v>
      </c>
      <c r="F24" s="188" t="s">
        <v>19</v>
      </c>
      <c r="G24" s="189"/>
      <c r="H24" s="190"/>
      <c r="I24" s="149">
        <v>9</v>
      </c>
      <c r="J24" s="150" t="s">
        <v>7</v>
      </c>
      <c r="K24" s="205" t="s">
        <v>20</v>
      </c>
      <c r="L24" s="206"/>
      <c r="M24" s="206"/>
      <c r="N24" s="149">
        <v>8</v>
      </c>
      <c r="O24" s="44" t="s">
        <v>7</v>
      </c>
      <c r="P24" s="44" t="s">
        <v>58</v>
      </c>
      <c r="Q24" s="44" t="s">
        <v>51</v>
      </c>
      <c r="R24" s="204" t="s">
        <v>21</v>
      </c>
      <c r="S24" s="189"/>
      <c r="T24" s="189"/>
      <c r="U24" s="202"/>
      <c r="V24" s="203"/>
      <c r="W24" s="203"/>
      <c r="X24" s="46" t="s">
        <v>59</v>
      </c>
      <c r="Y24" s="47">
        <v>12</v>
      </c>
      <c r="Z24" s="45" t="s">
        <v>68</v>
      </c>
      <c r="AA24" s="46" t="s">
        <v>60</v>
      </c>
      <c r="AB24" s="199">
        <f>D24*U24*Y24</f>
        <v>0</v>
      </c>
      <c r="AC24" s="199"/>
      <c r="AD24" s="200"/>
    </row>
    <row r="25" spans="1:30" s="12" customFormat="1" ht="16.5" customHeight="1">
      <c r="A25" s="177"/>
      <c r="B25" s="180"/>
      <c r="C25" s="183"/>
      <c r="D25" s="191" t="s">
        <v>22</v>
      </c>
      <c r="E25" s="192"/>
      <c r="F25" s="192"/>
      <c r="G25" s="192"/>
      <c r="H25" s="192"/>
      <c r="I25" s="201">
        <f>AA25</f>
        <v>0</v>
      </c>
      <c r="J25" s="201"/>
      <c r="K25" s="201"/>
      <c r="L25" s="49" t="s">
        <v>7</v>
      </c>
      <c r="M25" s="48" t="s">
        <v>61</v>
      </c>
      <c r="N25" s="50">
        <v>4</v>
      </c>
      <c r="O25" s="192" t="s">
        <v>23</v>
      </c>
      <c r="P25" s="278"/>
      <c r="Q25" s="278"/>
      <c r="R25" s="278"/>
      <c r="S25" s="278"/>
      <c r="T25" s="278"/>
      <c r="U25" s="207"/>
      <c r="V25" s="208"/>
      <c r="W25" s="48" t="s">
        <v>62</v>
      </c>
      <c r="X25" s="50">
        <v>4</v>
      </c>
      <c r="Y25" s="48" t="s">
        <v>24</v>
      </c>
      <c r="Z25" s="48" t="s">
        <v>63</v>
      </c>
      <c r="AA25" s="201">
        <f>N25*U25*X25</f>
        <v>0</v>
      </c>
      <c r="AB25" s="201"/>
      <c r="AC25" s="201"/>
      <c r="AD25" s="51" t="s">
        <v>58</v>
      </c>
    </row>
    <row r="26" spans="1:30" s="12" customFormat="1" ht="16.5" customHeight="1">
      <c r="A26" s="178"/>
      <c r="B26" s="181"/>
      <c r="C26" s="184"/>
      <c r="D26" s="186"/>
      <c r="E26" s="187"/>
      <c r="F26" s="187"/>
      <c r="G26" s="187"/>
      <c r="H26" s="187"/>
      <c r="I26" s="185"/>
      <c r="J26" s="185"/>
      <c r="K26" s="185"/>
      <c r="L26" s="41" t="s">
        <v>7</v>
      </c>
      <c r="M26" s="187"/>
      <c r="N26" s="187"/>
      <c r="O26" s="187"/>
      <c r="P26" s="187"/>
      <c r="Q26" s="187"/>
      <c r="R26" s="185"/>
      <c r="S26" s="185"/>
      <c r="T26" s="185"/>
      <c r="U26" s="41" t="s">
        <v>7</v>
      </c>
      <c r="V26" s="187"/>
      <c r="W26" s="187"/>
      <c r="X26" s="187"/>
      <c r="Y26" s="187"/>
      <c r="Z26" s="187"/>
      <c r="AA26" s="185"/>
      <c r="AB26" s="185"/>
      <c r="AC26" s="185"/>
      <c r="AD26" s="42" t="s">
        <v>7</v>
      </c>
    </row>
    <row r="27" spans="1:30" s="12" customFormat="1" ht="19.5" customHeight="1">
      <c r="A27" s="220">
        <v>4</v>
      </c>
      <c r="B27" s="179" t="s">
        <v>25</v>
      </c>
      <c r="C27" s="182">
        <f>I27+I28+R27+R28+AA27+AA28</f>
        <v>0</v>
      </c>
      <c r="D27" s="198"/>
      <c r="E27" s="195"/>
      <c r="F27" s="195"/>
      <c r="G27" s="195"/>
      <c r="H27" s="195"/>
      <c r="I27" s="194"/>
      <c r="J27" s="194"/>
      <c r="K27" s="194"/>
      <c r="L27" s="35" t="s">
        <v>7</v>
      </c>
      <c r="M27" s="195"/>
      <c r="N27" s="195"/>
      <c r="O27" s="195"/>
      <c r="P27" s="195"/>
      <c r="Q27" s="195"/>
      <c r="R27" s="194"/>
      <c r="S27" s="194"/>
      <c r="T27" s="194"/>
      <c r="U27" s="35" t="s">
        <v>7</v>
      </c>
      <c r="V27" s="195"/>
      <c r="W27" s="195"/>
      <c r="X27" s="195"/>
      <c r="Y27" s="195"/>
      <c r="Z27" s="195"/>
      <c r="AA27" s="194"/>
      <c r="AB27" s="194"/>
      <c r="AC27" s="194"/>
      <c r="AD27" s="38" t="s">
        <v>7</v>
      </c>
    </row>
    <row r="28" spans="1:30" s="12" customFormat="1" ht="19.5" customHeight="1">
      <c r="A28" s="221"/>
      <c r="B28" s="180"/>
      <c r="C28" s="183"/>
      <c r="D28" s="209"/>
      <c r="E28" s="196"/>
      <c r="F28" s="196"/>
      <c r="G28" s="196"/>
      <c r="H28" s="196"/>
      <c r="I28" s="197"/>
      <c r="J28" s="197"/>
      <c r="K28" s="197"/>
      <c r="L28" s="49" t="s">
        <v>7</v>
      </c>
      <c r="M28" s="196"/>
      <c r="N28" s="196"/>
      <c r="O28" s="196"/>
      <c r="P28" s="196"/>
      <c r="Q28" s="196"/>
      <c r="R28" s="197"/>
      <c r="S28" s="197"/>
      <c r="T28" s="197"/>
      <c r="U28" s="49" t="s">
        <v>7</v>
      </c>
      <c r="V28" s="196"/>
      <c r="W28" s="196"/>
      <c r="X28" s="196"/>
      <c r="Y28" s="196"/>
      <c r="Z28" s="196"/>
      <c r="AA28" s="197"/>
      <c r="AB28" s="197"/>
      <c r="AC28" s="197"/>
      <c r="AD28" s="54" t="s">
        <v>7</v>
      </c>
    </row>
    <row r="29" spans="1:30" s="12" customFormat="1" ht="19.5" customHeight="1">
      <c r="A29" s="220">
        <v>5</v>
      </c>
      <c r="B29" s="179" t="s">
        <v>26</v>
      </c>
      <c r="C29" s="182">
        <f>I29+I30+R29+R30+AA29+AA30</f>
        <v>0</v>
      </c>
      <c r="D29" s="198"/>
      <c r="E29" s="195"/>
      <c r="F29" s="195"/>
      <c r="G29" s="195"/>
      <c r="H29" s="195"/>
      <c r="I29" s="194"/>
      <c r="J29" s="194"/>
      <c r="K29" s="194"/>
      <c r="L29" s="35" t="s">
        <v>7</v>
      </c>
      <c r="M29" s="195"/>
      <c r="N29" s="195"/>
      <c r="O29" s="195"/>
      <c r="P29" s="195"/>
      <c r="Q29" s="195"/>
      <c r="R29" s="194"/>
      <c r="S29" s="194"/>
      <c r="T29" s="194"/>
      <c r="U29" s="35" t="s">
        <v>7</v>
      </c>
      <c r="V29" s="195"/>
      <c r="W29" s="195"/>
      <c r="X29" s="195"/>
      <c r="Y29" s="195"/>
      <c r="Z29" s="195"/>
      <c r="AA29" s="194"/>
      <c r="AB29" s="194"/>
      <c r="AC29" s="194"/>
      <c r="AD29" s="38" t="s">
        <v>7</v>
      </c>
    </row>
    <row r="30" spans="1:30" s="12" customFormat="1" ht="19.5" customHeight="1">
      <c r="A30" s="178"/>
      <c r="B30" s="181"/>
      <c r="C30" s="210"/>
      <c r="D30" s="186"/>
      <c r="E30" s="187"/>
      <c r="F30" s="187"/>
      <c r="G30" s="187"/>
      <c r="H30" s="187"/>
      <c r="I30" s="185"/>
      <c r="J30" s="185"/>
      <c r="K30" s="185"/>
      <c r="L30" s="41" t="s">
        <v>7</v>
      </c>
      <c r="M30" s="187"/>
      <c r="N30" s="187"/>
      <c r="O30" s="187"/>
      <c r="P30" s="187"/>
      <c r="Q30" s="187"/>
      <c r="R30" s="185"/>
      <c r="S30" s="185"/>
      <c r="T30" s="185"/>
      <c r="U30" s="41" t="s">
        <v>7</v>
      </c>
      <c r="V30" s="187"/>
      <c r="W30" s="187"/>
      <c r="X30" s="187"/>
      <c r="Y30" s="187"/>
      <c r="Z30" s="187"/>
      <c r="AA30" s="185"/>
      <c r="AB30" s="185"/>
      <c r="AC30" s="185"/>
      <c r="AD30" s="42" t="s">
        <v>7</v>
      </c>
    </row>
    <row r="31" spans="1:30" s="12" customFormat="1" ht="19.5" customHeight="1">
      <c r="A31" s="222" t="s">
        <v>27</v>
      </c>
      <c r="B31" s="212" t="s">
        <v>28</v>
      </c>
      <c r="C31" s="182">
        <f>I31+I32+R31+R32+AA31+AA32</f>
        <v>0</v>
      </c>
      <c r="D31" s="198"/>
      <c r="E31" s="195"/>
      <c r="F31" s="195"/>
      <c r="G31" s="195"/>
      <c r="H31" s="195"/>
      <c r="I31" s="194"/>
      <c r="J31" s="194"/>
      <c r="K31" s="194"/>
      <c r="L31" s="35" t="s">
        <v>7</v>
      </c>
      <c r="M31" s="195"/>
      <c r="N31" s="195"/>
      <c r="O31" s="195"/>
      <c r="P31" s="195"/>
      <c r="Q31" s="195"/>
      <c r="R31" s="194"/>
      <c r="S31" s="194"/>
      <c r="T31" s="194"/>
      <c r="U31" s="35" t="s">
        <v>7</v>
      </c>
      <c r="V31" s="195"/>
      <c r="W31" s="195"/>
      <c r="X31" s="195"/>
      <c r="Y31" s="195"/>
      <c r="Z31" s="195"/>
      <c r="AA31" s="194"/>
      <c r="AB31" s="194"/>
      <c r="AC31" s="194"/>
      <c r="AD31" s="38" t="s">
        <v>7</v>
      </c>
    </row>
    <row r="32" spans="1:30" s="12" customFormat="1" ht="19.5" customHeight="1">
      <c r="A32" s="223"/>
      <c r="B32" s="213"/>
      <c r="C32" s="210"/>
      <c r="D32" s="186"/>
      <c r="E32" s="187"/>
      <c r="F32" s="187"/>
      <c r="G32" s="187"/>
      <c r="H32" s="187"/>
      <c r="I32" s="185"/>
      <c r="J32" s="185"/>
      <c r="K32" s="185"/>
      <c r="L32" s="41" t="s">
        <v>7</v>
      </c>
      <c r="M32" s="187"/>
      <c r="N32" s="187"/>
      <c r="O32" s="187"/>
      <c r="P32" s="187"/>
      <c r="Q32" s="187"/>
      <c r="R32" s="185"/>
      <c r="S32" s="185"/>
      <c r="T32" s="185"/>
      <c r="U32" s="41" t="s">
        <v>7</v>
      </c>
      <c r="V32" s="187"/>
      <c r="W32" s="187"/>
      <c r="X32" s="187"/>
      <c r="Y32" s="187"/>
      <c r="Z32" s="187"/>
      <c r="AA32" s="185"/>
      <c r="AB32" s="185"/>
      <c r="AC32" s="185"/>
      <c r="AD32" s="42" t="s">
        <v>7</v>
      </c>
    </row>
    <row r="33" spans="1:30" s="12" customFormat="1" ht="19.5" customHeight="1">
      <c r="A33" s="223"/>
      <c r="B33" s="212" t="s">
        <v>69</v>
      </c>
      <c r="C33" s="182">
        <f>I33+I34+R33+R34+AA33+AA34</f>
        <v>0</v>
      </c>
      <c r="D33" s="198"/>
      <c r="E33" s="195"/>
      <c r="F33" s="195"/>
      <c r="G33" s="195"/>
      <c r="H33" s="195"/>
      <c r="I33" s="194"/>
      <c r="J33" s="194"/>
      <c r="K33" s="194"/>
      <c r="L33" s="35" t="s">
        <v>7</v>
      </c>
      <c r="M33" s="195"/>
      <c r="N33" s="195"/>
      <c r="O33" s="195"/>
      <c r="P33" s="195"/>
      <c r="Q33" s="195"/>
      <c r="R33" s="194"/>
      <c r="S33" s="194"/>
      <c r="T33" s="194"/>
      <c r="U33" s="35" t="s">
        <v>7</v>
      </c>
      <c r="V33" s="195"/>
      <c r="W33" s="195"/>
      <c r="X33" s="195"/>
      <c r="Y33" s="195"/>
      <c r="Z33" s="195"/>
      <c r="AA33" s="194"/>
      <c r="AB33" s="194"/>
      <c r="AC33" s="194"/>
      <c r="AD33" s="38" t="s">
        <v>7</v>
      </c>
    </row>
    <row r="34" spans="1:30" s="12" customFormat="1" ht="19.5" customHeight="1">
      <c r="A34" s="223"/>
      <c r="B34" s="213"/>
      <c r="C34" s="210"/>
      <c r="D34" s="186"/>
      <c r="E34" s="187"/>
      <c r="F34" s="187"/>
      <c r="G34" s="187"/>
      <c r="H34" s="187"/>
      <c r="I34" s="185"/>
      <c r="J34" s="185"/>
      <c r="K34" s="185"/>
      <c r="L34" s="41" t="s">
        <v>7</v>
      </c>
      <c r="M34" s="187"/>
      <c r="N34" s="187"/>
      <c r="O34" s="187"/>
      <c r="P34" s="187"/>
      <c r="Q34" s="187"/>
      <c r="R34" s="185"/>
      <c r="S34" s="185"/>
      <c r="T34" s="185"/>
      <c r="U34" s="41" t="s">
        <v>7</v>
      </c>
      <c r="V34" s="187"/>
      <c r="W34" s="187"/>
      <c r="X34" s="187"/>
      <c r="Y34" s="187"/>
      <c r="Z34" s="187"/>
      <c r="AA34" s="185"/>
      <c r="AB34" s="185"/>
      <c r="AC34" s="185"/>
      <c r="AD34" s="42" t="s">
        <v>7</v>
      </c>
    </row>
    <row r="35" spans="1:30" s="12" customFormat="1" ht="19.5" customHeight="1">
      <c r="A35" s="223"/>
      <c r="B35" s="212" t="s">
        <v>70</v>
      </c>
      <c r="C35" s="270">
        <f>I35+I36+R35+R36+AA35+AA36</f>
        <v>0</v>
      </c>
      <c r="D35" s="198"/>
      <c r="E35" s="195"/>
      <c r="F35" s="195"/>
      <c r="G35" s="195"/>
      <c r="H35" s="195"/>
      <c r="I35" s="194"/>
      <c r="J35" s="194"/>
      <c r="K35" s="194"/>
      <c r="L35" s="35" t="s">
        <v>7</v>
      </c>
      <c r="M35" s="195"/>
      <c r="N35" s="195"/>
      <c r="O35" s="195"/>
      <c r="P35" s="195"/>
      <c r="Q35" s="195"/>
      <c r="R35" s="194"/>
      <c r="S35" s="194"/>
      <c r="T35" s="194"/>
      <c r="U35" s="35" t="s">
        <v>7</v>
      </c>
      <c r="V35" s="195"/>
      <c r="W35" s="195"/>
      <c r="X35" s="195"/>
      <c r="Y35" s="195"/>
      <c r="Z35" s="195"/>
      <c r="AA35" s="194"/>
      <c r="AB35" s="194"/>
      <c r="AC35" s="194"/>
      <c r="AD35" s="38" t="s">
        <v>7</v>
      </c>
    </row>
    <row r="36" spans="1:30" s="12" customFormat="1" ht="19.5" customHeight="1">
      <c r="A36" s="224"/>
      <c r="B36" s="181"/>
      <c r="C36" s="184"/>
      <c r="D36" s="186"/>
      <c r="E36" s="187"/>
      <c r="F36" s="187"/>
      <c r="G36" s="187"/>
      <c r="H36" s="187"/>
      <c r="I36" s="185"/>
      <c r="J36" s="185"/>
      <c r="K36" s="185"/>
      <c r="L36" s="41" t="s">
        <v>7</v>
      </c>
      <c r="M36" s="187"/>
      <c r="N36" s="187"/>
      <c r="O36" s="187"/>
      <c r="P36" s="187"/>
      <c r="Q36" s="187"/>
      <c r="R36" s="185"/>
      <c r="S36" s="185"/>
      <c r="T36" s="185"/>
      <c r="U36" s="41" t="s">
        <v>7</v>
      </c>
      <c r="V36" s="187"/>
      <c r="W36" s="187"/>
      <c r="X36" s="187"/>
      <c r="Y36" s="187"/>
      <c r="Z36" s="187"/>
      <c r="AA36" s="185"/>
      <c r="AB36" s="185"/>
      <c r="AC36" s="185"/>
      <c r="AD36" s="42" t="s">
        <v>7</v>
      </c>
    </row>
    <row r="37" spans="1:30" s="12" customFormat="1" ht="19.5" customHeight="1">
      <c r="A37" s="220">
        <v>7</v>
      </c>
      <c r="B37" s="226" t="s">
        <v>29</v>
      </c>
      <c r="C37" s="270">
        <f>I37+I38+R37+R38+AA37+AA38</f>
        <v>0</v>
      </c>
      <c r="D37" s="209"/>
      <c r="E37" s="196"/>
      <c r="F37" s="196"/>
      <c r="G37" s="196"/>
      <c r="H37" s="196"/>
      <c r="I37" s="197"/>
      <c r="J37" s="197"/>
      <c r="K37" s="197"/>
      <c r="L37" s="49" t="s">
        <v>7</v>
      </c>
      <c r="M37" s="196"/>
      <c r="N37" s="196"/>
      <c r="O37" s="196"/>
      <c r="P37" s="196"/>
      <c r="Q37" s="196"/>
      <c r="R37" s="197"/>
      <c r="S37" s="197"/>
      <c r="T37" s="197"/>
      <c r="U37" s="49" t="s">
        <v>7</v>
      </c>
      <c r="V37" s="196"/>
      <c r="W37" s="196"/>
      <c r="X37" s="196"/>
      <c r="Y37" s="196"/>
      <c r="Z37" s="196"/>
      <c r="AA37" s="197"/>
      <c r="AB37" s="197"/>
      <c r="AC37" s="197"/>
      <c r="AD37" s="54" t="s">
        <v>7</v>
      </c>
    </row>
    <row r="38" spans="1:30" s="12" customFormat="1" ht="19.5" customHeight="1" thickBot="1">
      <c r="A38" s="225"/>
      <c r="B38" s="227"/>
      <c r="C38" s="279"/>
      <c r="D38" s="280"/>
      <c r="E38" s="281"/>
      <c r="F38" s="281"/>
      <c r="G38" s="281"/>
      <c r="H38" s="281"/>
      <c r="I38" s="282"/>
      <c r="J38" s="282"/>
      <c r="K38" s="282"/>
      <c r="L38" s="57" t="s">
        <v>7</v>
      </c>
      <c r="M38" s="281"/>
      <c r="N38" s="281"/>
      <c r="O38" s="281"/>
      <c r="P38" s="281"/>
      <c r="Q38" s="281"/>
      <c r="R38" s="282"/>
      <c r="S38" s="282"/>
      <c r="T38" s="282"/>
      <c r="U38" s="57" t="s">
        <v>7</v>
      </c>
      <c r="V38" s="281"/>
      <c r="W38" s="281"/>
      <c r="X38" s="281"/>
      <c r="Y38" s="281"/>
      <c r="Z38" s="281"/>
      <c r="AA38" s="282"/>
      <c r="AB38" s="282"/>
      <c r="AC38" s="282"/>
      <c r="AD38" s="58" t="s">
        <v>7</v>
      </c>
    </row>
    <row r="39" spans="1:30" s="12" customFormat="1" ht="49.5" customHeight="1" thickBot="1" thickTop="1">
      <c r="A39" s="214" t="s">
        <v>30</v>
      </c>
      <c r="B39" s="215"/>
      <c r="C39" s="59">
        <f>SUM(C9:C38)</f>
        <v>0</v>
      </c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2"/>
    </row>
    <row r="40" spans="1:4" s="12" customFormat="1" ht="9" customHeight="1">
      <c r="A40" s="60"/>
      <c r="B40" s="60"/>
      <c r="C40" s="61"/>
      <c r="D40" s="62"/>
    </row>
    <row r="58" ht="13.5"/>
  </sheetData>
  <sheetProtection/>
  <mergeCells count="158"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V35:Z35"/>
    <mergeCell ref="I15:K15"/>
    <mergeCell ref="R15:T15"/>
    <mergeCell ref="V15:Z15"/>
    <mergeCell ref="D20:AD21"/>
    <mergeCell ref="D15:F15"/>
    <mergeCell ref="L15:M15"/>
    <mergeCell ref="D16:AD17"/>
    <mergeCell ref="V31:Z31"/>
    <mergeCell ref="O25:T2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E13:M13"/>
    <mergeCell ref="I12:M12"/>
    <mergeCell ref="N12:P12"/>
    <mergeCell ref="N13:Q13"/>
    <mergeCell ref="Q12:R12"/>
    <mergeCell ref="S12:AD12"/>
    <mergeCell ref="I9:K9"/>
    <mergeCell ref="D9:F9"/>
    <mergeCell ref="D10:AD10"/>
    <mergeCell ref="A4:AD4"/>
    <mergeCell ref="A6:AD6"/>
    <mergeCell ref="A7:AD7"/>
    <mergeCell ref="A5:AD5"/>
    <mergeCell ref="D8:AD8"/>
    <mergeCell ref="B9:B10"/>
    <mergeCell ref="C9:C10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V27:Z27"/>
    <mergeCell ref="C22:C23"/>
    <mergeCell ref="B16:B17"/>
    <mergeCell ref="C20:C21"/>
    <mergeCell ref="B31:B32"/>
    <mergeCell ref="B33:B34"/>
    <mergeCell ref="C27:C28"/>
    <mergeCell ref="C29:C30"/>
    <mergeCell ref="C31:C32"/>
    <mergeCell ref="C33:C34"/>
    <mergeCell ref="V26:Z26"/>
    <mergeCell ref="AA28:AC28"/>
    <mergeCell ref="R26:T26"/>
    <mergeCell ref="U25:V25"/>
    <mergeCell ref="B29:B30"/>
    <mergeCell ref="I28:K28"/>
    <mergeCell ref="M28:Q28"/>
    <mergeCell ref="AA29:AC29"/>
    <mergeCell ref="D27:H27"/>
    <mergeCell ref="D28:H28"/>
    <mergeCell ref="AB24:AD24"/>
    <mergeCell ref="I25:K25"/>
    <mergeCell ref="AA25:AC25"/>
    <mergeCell ref="U24:W24"/>
    <mergeCell ref="R24:T24"/>
    <mergeCell ref="K24:M24"/>
    <mergeCell ref="M30:Q30"/>
    <mergeCell ref="I27:K27"/>
    <mergeCell ref="M27:Q27"/>
    <mergeCell ref="R27:T27"/>
    <mergeCell ref="M31:Q31"/>
    <mergeCell ref="R31:T31"/>
    <mergeCell ref="M32:Q32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R28:T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</mergeCells>
  <printOptions/>
  <pageMargins left="0.38" right="0.21" top="0.25" bottom="0.25" header="0.2" footer="0.2"/>
  <pageSetup fitToHeight="1" fitToWidth="1"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view="pageBreakPreview" zoomScaleSheetLayoutView="100" zoomScalePageLayoutView="0" workbookViewId="0" topLeftCell="A1">
      <selection activeCell="D11" sqref="D11:D12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63" customWidth="1"/>
    <col min="5" max="5" width="9.875" style="0" customWidth="1"/>
    <col min="6" max="6" width="7.125" style="0" customWidth="1"/>
    <col min="7" max="7" width="2.50390625" style="117" customWidth="1"/>
    <col min="8" max="8" width="9.875" style="0" customWidth="1"/>
    <col min="9" max="9" width="7.125" style="0" customWidth="1"/>
    <col min="10" max="10" width="2.50390625" style="11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254" t="s">
        <v>31</v>
      </c>
      <c r="B1" s="254"/>
      <c r="C1" s="255"/>
      <c r="D1" s="255"/>
      <c r="E1" s="255"/>
      <c r="G1" s="64"/>
      <c r="J1" s="64"/>
    </row>
    <row r="2" spans="1:13" s="12" customFormat="1" ht="25.5" customHeight="1" thickBot="1">
      <c r="A2" s="228" t="s">
        <v>3</v>
      </c>
      <c r="B2" s="305"/>
      <c r="C2" s="306"/>
      <c r="D2" s="65" t="s">
        <v>4</v>
      </c>
      <c r="E2" s="297" t="s">
        <v>32</v>
      </c>
      <c r="F2" s="298"/>
      <c r="G2" s="298"/>
      <c r="H2" s="298"/>
      <c r="I2" s="298"/>
      <c r="J2" s="298"/>
      <c r="K2" s="298"/>
      <c r="L2" s="298"/>
      <c r="M2" s="299"/>
    </row>
    <row r="3" spans="1:13" s="12" customFormat="1" ht="12.75" customHeight="1">
      <c r="A3" s="218" t="s">
        <v>33</v>
      </c>
      <c r="B3" s="301">
        <v>1</v>
      </c>
      <c r="C3" s="303" t="s">
        <v>34</v>
      </c>
      <c r="D3" s="30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>
      <c r="A4" s="218"/>
      <c r="B4" s="302"/>
      <c r="C4" s="293"/>
      <c r="D4" s="290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>
      <c r="A5" s="218"/>
      <c r="B5" s="304">
        <v>2</v>
      </c>
      <c r="C5" s="292" t="s">
        <v>35</v>
      </c>
      <c r="D5" s="289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>
      <c r="A6" s="218"/>
      <c r="B6" s="302"/>
      <c r="C6" s="293"/>
      <c r="D6" s="290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>
      <c r="A7" s="218"/>
      <c r="B7" s="304">
        <v>3</v>
      </c>
      <c r="C7" s="292" t="s">
        <v>36</v>
      </c>
      <c r="D7" s="289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>
      <c r="A8" s="218"/>
      <c r="B8" s="302"/>
      <c r="C8" s="293"/>
      <c r="D8" s="290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>
      <c r="A9" s="218"/>
      <c r="B9" s="304">
        <v>4</v>
      </c>
      <c r="C9" s="292" t="s">
        <v>37</v>
      </c>
      <c r="D9" s="289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>
      <c r="A10" s="218"/>
      <c r="B10" s="302"/>
      <c r="C10" s="293"/>
      <c r="D10" s="290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>
      <c r="A11" s="218"/>
      <c r="B11" s="304">
        <v>5</v>
      </c>
      <c r="C11" s="308" t="s">
        <v>38</v>
      </c>
      <c r="D11" s="289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>
      <c r="A12" s="218"/>
      <c r="B12" s="302"/>
      <c r="C12" s="309"/>
      <c r="D12" s="290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>
      <c r="A13" s="218"/>
      <c r="B13" s="304">
        <v>6</v>
      </c>
      <c r="C13" s="292" t="s">
        <v>39</v>
      </c>
      <c r="D13" s="289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>
      <c r="A14" s="218"/>
      <c r="B14" s="302"/>
      <c r="C14" s="293"/>
      <c r="D14" s="290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>
      <c r="A15" s="218"/>
      <c r="B15" s="304">
        <v>7</v>
      </c>
      <c r="C15" s="292" t="s">
        <v>64</v>
      </c>
      <c r="D15" s="289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>
      <c r="A16" s="307"/>
      <c r="B16" s="316"/>
      <c r="C16" s="310"/>
      <c r="D16" s="291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Bot="1" thickTop="1">
      <c r="A17" s="311" t="s">
        <v>40</v>
      </c>
      <c r="B17" s="312"/>
      <c r="C17" s="313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>
      <c r="A18" s="218" t="s">
        <v>41</v>
      </c>
      <c r="B18" s="314">
        <v>1</v>
      </c>
      <c r="C18" s="315" t="s">
        <v>42</v>
      </c>
      <c r="D18" s="29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>
      <c r="A19" s="218"/>
      <c r="B19" s="302"/>
      <c r="C19" s="293"/>
      <c r="D19" s="18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>
      <c r="A20" s="218"/>
      <c r="B20" s="304">
        <v>2</v>
      </c>
      <c r="C20" s="295" t="s">
        <v>43</v>
      </c>
      <c r="D20" s="289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>
      <c r="A21" s="218"/>
      <c r="B21" s="302"/>
      <c r="C21" s="296"/>
      <c r="D21" s="290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>
      <c r="A22" s="218"/>
      <c r="B22" s="304">
        <v>3</v>
      </c>
      <c r="C22" s="292" t="s">
        <v>44</v>
      </c>
      <c r="D22" s="289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>
      <c r="A23" s="218"/>
      <c r="B23" s="302"/>
      <c r="C23" s="293"/>
      <c r="D23" s="290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>
      <c r="A24" s="218"/>
      <c r="B24" s="304">
        <v>4</v>
      </c>
      <c r="C24" s="292" t="s">
        <v>45</v>
      </c>
      <c r="D24" s="289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>
      <c r="A25" s="218"/>
      <c r="B25" s="302"/>
      <c r="C25" s="293"/>
      <c r="D25" s="290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>
      <c r="A26" s="218"/>
      <c r="B26" s="304">
        <v>5</v>
      </c>
      <c r="C26" s="292" t="s">
        <v>46</v>
      </c>
      <c r="D26" s="289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>
      <c r="A27" s="218"/>
      <c r="B27" s="302"/>
      <c r="C27" s="293"/>
      <c r="D27" s="290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>
      <c r="A28" s="218"/>
      <c r="B28" s="304">
        <v>6</v>
      </c>
      <c r="C28" s="179" t="s">
        <v>47</v>
      </c>
      <c r="D28" s="289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>
      <c r="A29" s="218"/>
      <c r="B29" s="302"/>
      <c r="C29" s="181"/>
      <c r="D29" s="290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>
      <c r="A30" s="218"/>
      <c r="B30" s="304">
        <v>7</v>
      </c>
      <c r="C30" s="179" t="s">
        <v>65</v>
      </c>
      <c r="D30" s="28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>
      <c r="A31" s="307"/>
      <c r="B31" s="316"/>
      <c r="C31" s="326"/>
      <c r="D31" s="29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Bot="1" thickTop="1">
      <c r="A32" s="311" t="s">
        <v>48</v>
      </c>
      <c r="B32" s="312"/>
      <c r="C32" s="313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Bot="1" thickTop="1">
      <c r="A33" s="323" t="s">
        <v>49</v>
      </c>
      <c r="B33" s="324"/>
      <c r="C33" s="325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>
      <c r="A35" s="327" t="s">
        <v>71</v>
      </c>
      <c r="B35" s="146">
        <v>1</v>
      </c>
      <c r="C35" s="147" t="s">
        <v>139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>
      <c r="A36" s="328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>
      <c r="A37" s="328"/>
      <c r="B37" s="143">
        <v>3</v>
      </c>
      <c r="C37" s="144" t="s">
        <v>142</v>
      </c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>
      <c r="A38" s="328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Bot="1" thickTop="1">
      <c r="A39" s="329" t="s">
        <v>73</v>
      </c>
      <c r="B39" s="330"/>
      <c r="C39" s="331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>
      <c r="A40" s="332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>
      <c r="A41" s="333"/>
      <c r="B41" s="159">
        <v>2</v>
      </c>
      <c r="C41" s="144" t="s">
        <v>79</v>
      </c>
      <c r="D41" s="160">
        <f aca="true" t="shared" si="0" ref="D41:D46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>
      <c r="A42" s="333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>
      <c r="A43" s="333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>
      <c r="A44" s="333"/>
      <c r="B44" s="162">
        <v>5</v>
      </c>
      <c r="C44" s="163" t="s">
        <v>129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>
      <c r="A45" s="333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>
      <c r="A46" s="334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Bot="1" thickTop="1">
      <c r="A47" s="320" t="s">
        <v>74</v>
      </c>
      <c r="B47" s="321"/>
      <c r="C47" s="322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Bot="1" thickTop="1">
      <c r="A48" s="317" t="s">
        <v>75</v>
      </c>
      <c r="B48" s="318"/>
      <c r="C48" s="319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sheetProtection/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view="pageBreakPreview" zoomScaleSheetLayoutView="100" zoomScalePageLayoutView="0" workbookViewId="0" topLeftCell="A1">
      <selection activeCell="AE4" sqref="AE4"/>
    </sheetView>
  </sheetViews>
  <sheetFormatPr defaultColWidth="9.00390625" defaultRowHeight="13.5"/>
  <cols>
    <col min="1" max="1" width="3.625" style="0" customWidth="1"/>
    <col min="2" max="2" width="22.75390625" style="0" customWidth="1"/>
    <col min="3" max="3" width="12.875" style="63" customWidth="1"/>
    <col min="4" max="5" width="2.375" style="0" customWidth="1"/>
    <col min="6" max="7" width="2.875" style="0" customWidth="1"/>
    <col min="8" max="8" width="2.00390625" style="0" customWidth="1"/>
    <col min="9" max="9" width="2.125" style="0" customWidth="1"/>
    <col min="10" max="11" width="2.875" style="0" customWidth="1"/>
    <col min="12" max="29" width="2.375" style="0" customWidth="1"/>
    <col min="30" max="30" width="1.875" style="0" customWidth="1"/>
    <col min="31" max="33" width="2.375" style="0" customWidth="1"/>
    <col min="35" max="35" width="9.875" style="0" bestFit="1" customWidth="1"/>
  </cols>
  <sheetData>
    <row r="1" spans="1:30" ht="24" customHeight="1" thickBot="1" thickTop="1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0" ht="30" customHeight="1" thickBot="1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4" ht="24" customHeight="1" thickTop="1">
      <c r="A3" s="5"/>
      <c r="B3" s="1"/>
      <c r="C3" s="3"/>
      <c r="D3" s="4"/>
    </row>
    <row r="4" spans="1:30" ht="22.5" customHeight="1">
      <c r="A4" s="251" t="s">
        <v>146</v>
      </c>
      <c r="B4" s="252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</row>
    <row r="5" spans="1:30" ht="22.5" customHeight="1">
      <c r="A5" s="259" t="s">
        <v>67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0" ht="22.5" customHeight="1">
      <c r="A6" s="254" t="s">
        <v>144</v>
      </c>
      <c r="B6" s="255"/>
      <c r="C6" s="255"/>
      <c r="D6" s="255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0" ht="22.5" customHeight="1" thickBot="1">
      <c r="A7" s="256" t="s">
        <v>2</v>
      </c>
      <c r="B7" s="257"/>
      <c r="C7" s="257"/>
      <c r="D7" s="257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</row>
    <row r="8" spans="1:30" s="7" customFormat="1" ht="25.5" customHeight="1" thickBot="1">
      <c r="A8" s="228" t="s">
        <v>3</v>
      </c>
      <c r="B8" s="229"/>
      <c r="C8" s="6" t="s">
        <v>4</v>
      </c>
      <c r="D8" s="260" t="s">
        <v>5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2"/>
    </row>
    <row r="9" spans="1:30" s="12" customFormat="1" ht="19.5" customHeight="1">
      <c r="A9" s="236">
        <v>1</v>
      </c>
      <c r="B9" s="263" t="s">
        <v>6</v>
      </c>
      <c r="C9" s="243">
        <f>D9*I9*O9</f>
        <v>1266000</v>
      </c>
      <c r="D9" s="246">
        <v>250</v>
      </c>
      <c r="E9" s="247"/>
      <c r="F9" s="247"/>
      <c r="G9" s="8" t="s">
        <v>7</v>
      </c>
      <c r="H9" s="8" t="s">
        <v>51</v>
      </c>
      <c r="I9" s="245">
        <v>422</v>
      </c>
      <c r="J9" s="245"/>
      <c r="K9" s="245"/>
      <c r="L9" s="234" t="s">
        <v>8</v>
      </c>
      <c r="M9" s="235"/>
      <c r="N9" s="8" t="s">
        <v>52</v>
      </c>
      <c r="O9" s="235">
        <v>12</v>
      </c>
      <c r="P9" s="235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0" s="12" customFormat="1" ht="19.5" customHeight="1">
      <c r="A10" s="178"/>
      <c r="B10" s="181"/>
      <c r="C10" s="244"/>
      <c r="D10" s="248" t="s">
        <v>136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50"/>
    </row>
    <row r="11" spans="1:30" s="12" customFormat="1" ht="16.5" customHeight="1">
      <c r="A11" s="216" t="s">
        <v>9</v>
      </c>
      <c r="B11" s="240" t="s">
        <v>10</v>
      </c>
      <c r="C11" s="243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>
      <c r="A12" s="217"/>
      <c r="B12" s="241"/>
      <c r="C12" s="244"/>
      <c r="D12" s="18" t="s">
        <v>82</v>
      </c>
      <c r="E12" s="233">
        <v>700</v>
      </c>
      <c r="F12" s="233"/>
      <c r="G12" s="19" t="s">
        <v>7</v>
      </c>
      <c r="H12" s="19" t="s">
        <v>51</v>
      </c>
      <c r="I12" s="264" t="s">
        <v>11</v>
      </c>
      <c r="J12" s="264"/>
      <c r="K12" s="264"/>
      <c r="L12" s="264"/>
      <c r="M12" s="264"/>
      <c r="N12" s="265">
        <v>426</v>
      </c>
      <c r="O12" s="265"/>
      <c r="P12" s="265"/>
      <c r="Q12" s="268" t="s">
        <v>8</v>
      </c>
      <c r="R12" s="268"/>
      <c r="S12" s="268" t="s">
        <v>54</v>
      </c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9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4" s="12" customFormat="1" ht="16.5" customHeight="1">
      <c r="A13" s="218"/>
      <c r="B13" s="242"/>
      <c r="C13" s="242"/>
      <c r="D13" s="22" t="s">
        <v>83</v>
      </c>
      <c r="E13" s="249" t="s">
        <v>14</v>
      </c>
      <c r="F13" s="249"/>
      <c r="G13" s="249"/>
      <c r="H13" s="249"/>
      <c r="I13" s="249"/>
      <c r="J13" s="249"/>
      <c r="K13" s="249"/>
      <c r="L13" s="249"/>
      <c r="M13" s="249"/>
      <c r="N13" s="266">
        <f>'支出の部（記入例）'!D33</f>
        <v>1563000</v>
      </c>
      <c r="O13" s="266"/>
      <c r="P13" s="266"/>
      <c r="Q13" s="26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>
      <c r="A14" s="218"/>
      <c r="B14" s="173" t="s">
        <v>137</v>
      </c>
      <c r="C14" s="25">
        <f>G14*K14</f>
        <v>26400</v>
      </c>
      <c r="D14" s="237" t="s">
        <v>138</v>
      </c>
      <c r="E14" s="238"/>
      <c r="F14" s="238"/>
      <c r="G14" s="239">
        <v>12</v>
      </c>
      <c r="H14" s="239"/>
      <c r="I14" s="26" t="s">
        <v>16</v>
      </c>
      <c r="J14" s="26" t="s">
        <v>51</v>
      </c>
      <c r="K14" s="174">
        <v>2200</v>
      </c>
      <c r="L14" s="175"/>
      <c r="M14" s="17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0" s="12" customFormat="1" ht="39" customHeight="1">
      <c r="A15" s="218"/>
      <c r="B15" s="31" t="s">
        <v>17</v>
      </c>
      <c r="C15" s="32">
        <f>D15*I15</f>
        <v>68160</v>
      </c>
      <c r="D15" s="237">
        <v>160</v>
      </c>
      <c r="E15" s="276"/>
      <c r="F15" s="276"/>
      <c r="G15" s="118" t="s">
        <v>7</v>
      </c>
      <c r="H15" s="121" t="s">
        <v>51</v>
      </c>
      <c r="I15" s="194">
        <v>426</v>
      </c>
      <c r="J15" s="194"/>
      <c r="K15" s="194"/>
      <c r="L15" s="277" t="s">
        <v>8</v>
      </c>
      <c r="M15" s="277"/>
      <c r="N15" s="120"/>
      <c r="O15" s="118"/>
      <c r="P15" s="118"/>
      <c r="Q15" s="118"/>
      <c r="R15" s="274"/>
      <c r="S15" s="274"/>
      <c r="T15" s="274"/>
      <c r="U15" s="36"/>
      <c r="V15" s="275"/>
      <c r="W15" s="275"/>
      <c r="X15" s="275"/>
      <c r="Y15" s="275"/>
      <c r="Z15" s="275"/>
      <c r="AA15" s="274"/>
      <c r="AB15" s="274"/>
      <c r="AC15" s="274"/>
      <c r="AD15" s="37"/>
    </row>
    <row r="16" spans="1:30" s="12" customFormat="1" ht="19.5" customHeight="1">
      <c r="A16" s="218"/>
      <c r="B16" s="193"/>
      <c r="C16" s="182">
        <f>IF(I16+I17+R16+R17+AA16+AA17=0,"",I16+I17+R16+R17+AA16+AA17)</f>
      </c>
      <c r="D16" s="198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272"/>
    </row>
    <row r="17" spans="1:30" s="12" customFormat="1" ht="19.5" customHeight="1">
      <c r="A17" s="218"/>
      <c r="B17" s="181"/>
      <c r="C17" s="210"/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273"/>
    </row>
    <row r="18" spans="1:30" s="12" customFormat="1" ht="19.5" customHeight="1">
      <c r="A18" s="218"/>
      <c r="B18" s="193"/>
      <c r="C18" s="182">
        <f>IF(I18+I19+R18+R19+AA18+AA19=0,"",I18+I19+R18+R19+AA18+AA19)</f>
      </c>
      <c r="D18" s="198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272"/>
    </row>
    <row r="19" spans="1:30" s="12" customFormat="1" ht="19.5" customHeight="1">
      <c r="A19" s="218"/>
      <c r="B19" s="271"/>
      <c r="C19" s="210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273"/>
    </row>
    <row r="20" spans="1:30" s="12" customFormat="1" ht="19.5" customHeight="1">
      <c r="A20" s="218"/>
      <c r="B20" s="193"/>
      <c r="C20" s="182">
        <f>IF(I20+I21+R20+R21+AA20+AA21=0,"",I20+I21+R20+R21+AA20+AA21)</f>
      </c>
      <c r="D20" s="198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272"/>
    </row>
    <row r="21" spans="1:30" s="12" customFormat="1" ht="19.5" customHeight="1">
      <c r="A21" s="218"/>
      <c r="B21" s="181"/>
      <c r="C21" s="210"/>
      <c r="D21" s="18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273"/>
    </row>
    <row r="22" spans="1:30" s="12" customFormat="1" ht="19.5" customHeight="1">
      <c r="A22" s="218"/>
      <c r="B22" s="179"/>
      <c r="C22" s="182">
        <f>IF(I22+I23+R22+R23+AA22+AA23=0,"",I22+I23+R22+R23+AA22+AA23)</f>
      </c>
      <c r="D22" s="198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272"/>
    </row>
    <row r="23" spans="1:30" s="12" customFormat="1" ht="19.5" customHeight="1">
      <c r="A23" s="219"/>
      <c r="B23" s="181"/>
      <c r="C23" s="210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273"/>
    </row>
    <row r="24" spans="1:30" s="12" customFormat="1" ht="16.5" customHeight="1">
      <c r="A24" s="176">
        <v>3</v>
      </c>
      <c r="B24" s="179" t="s">
        <v>18</v>
      </c>
      <c r="C24" s="182">
        <f>AB24+I25+I26+R26+AA26</f>
        <v>97554</v>
      </c>
      <c r="D24" s="43">
        <f>I24+N24</f>
        <v>17</v>
      </c>
      <c r="E24" s="35" t="s">
        <v>7</v>
      </c>
      <c r="F24" s="188" t="s">
        <v>19</v>
      </c>
      <c r="G24" s="189"/>
      <c r="H24" s="190"/>
      <c r="I24" s="149">
        <v>9</v>
      </c>
      <c r="J24" s="150" t="s">
        <v>7</v>
      </c>
      <c r="K24" s="205" t="s">
        <v>20</v>
      </c>
      <c r="L24" s="206"/>
      <c r="M24" s="206"/>
      <c r="N24" s="149">
        <v>8</v>
      </c>
      <c r="O24" s="44" t="s">
        <v>7</v>
      </c>
      <c r="P24" s="44" t="s">
        <v>58</v>
      </c>
      <c r="Q24" s="44" t="s">
        <v>51</v>
      </c>
      <c r="R24" s="204" t="s">
        <v>21</v>
      </c>
      <c r="S24" s="189"/>
      <c r="T24" s="189"/>
      <c r="U24" s="202">
        <v>426</v>
      </c>
      <c r="V24" s="203"/>
      <c r="W24" s="203"/>
      <c r="X24" s="46" t="s">
        <v>59</v>
      </c>
      <c r="Y24" s="47">
        <v>12</v>
      </c>
      <c r="Z24" s="45" t="s">
        <v>68</v>
      </c>
      <c r="AA24" s="46" t="s">
        <v>86</v>
      </c>
      <c r="AB24" s="199">
        <f>D24*U24*Y24</f>
        <v>86904</v>
      </c>
      <c r="AC24" s="199"/>
      <c r="AD24" s="200"/>
    </row>
    <row r="25" spans="1:30" s="12" customFormat="1" ht="16.5" customHeight="1">
      <c r="A25" s="177"/>
      <c r="B25" s="180"/>
      <c r="C25" s="183"/>
      <c r="D25" s="191" t="s">
        <v>22</v>
      </c>
      <c r="E25" s="192"/>
      <c r="F25" s="192"/>
      <c r="G25" s="192"/>
      <c r="H25" s="192"/>
      <c r="I25" s="201">
        <f>AA25</f>
        <v>6816</v>
      </c>
      <c r="J25" s="201"/>
      <c r="K25" s="201"/>
      <c r="L25" s="49" t="s">
        <v>7</v>
      </c>
      <c r="M25" s="48" t="s">
        <v>61</v>
      </c>
      <c r="N25" s="50">
        <v>4</v>
      </c>
      <c r="O25" s="192" t="s">
        <v>23</v>
      </c>
      <c r="P25" s="278"/>
      <c r="Q25" s="278"/>
      <c r="R25" s="278"/>
      <c r="S25" s="278"/>
      <c r="T25" s="278"/>
      <c r="U25" s="207">
        <v>426</v>
      </c>
      <c r="V25" s="208"/>
      <c r="W25" s="48" t="s">
        <v>62</v>
      </c>
      <c r="X25" s="50">
        <v>4</v>
      </c>
      <c r="Y25" s="48" t="s">
        <v>24</v>
      </c>
      <c r="Z25" s="48" t="s">
        <v>63</v>
      </c>
      <c r="AA25" s="201">
        <f>N25*U25*X25</f>
        <v>6816</v>
      </c>
      <c r="AB25" s="201"/>
      <c r="AC25" s="201"/>
      <c r="AD25" s="51" t="s">
        <v>58</v>
      </c>
    </row>
    <row r="26" spans="1:30" s="12" customFormat="1" ht="16.5" customHeight="1">
      <c r="A26" s="178"/>
      <c r="B26" s="181"/>
      <c r="C26" s="184"/>
      <c r="D26" s="186" t="s">
        <v>87</v>
      </c>
      <c r="E26" s="187"/>
      <c r="F26" s="187"/>
      <c r="G26" s="187"/>
      <c r="H26" s="187"/>
      <c r="I26" s="185">
        <v>3834</v>
      </c>
      <c r="J26" s="185"/>
      <c r="K26" s="185"/>
      <c r="L26" s="41" t="s">
        <v>7</v>
      </c>
      <c r="M26" s="187"/>
      <c r="N26" s="187"/>
      <c r="O26" s="187"/>
      <c r="P26" s="187"/>
      <c r="Q26" s="187"/>
      <c r="R26" s="185"/>
      <c r="S26" s="185"/>
      <c r="T26" s="185"/>
      <c r="U26" s="41" t="s">
        <v>7</v>
      </c>
      <c r="V26" s="187"/>
      <c r="W26" s="187"/>
      <c r="X26" s="187"/>
      <c r="Y26" s="187"/>
      <c r="Z26" s="187"/>
      <c r="AA26" s="185"/>
      <c r="AB26" s="185"/>
      <c r="AC26" s="185"/>
      <c r="AD26" s="42" t="s">
        <v>7</v>
      </c>
    </row>
    <row r="27" spans="1:30" s="12" customFormat="1" ht="19.5" customHeight="1">
      <c r="A27" s="220">
        <v>4</v>
      </c>
      <c r="B27" s="179" t="s">
        <v>25</v>
      </c>
      <c r="C27" s="182">
        <f>I27+I28+R27+R28+AA27+AA28</f>
        <v>68300</v>
      </c>
      <c r="D27" s="198" t="s">
        <v>88</v>
      </c>
      <c r="E27" s="195"/>
      <c r="F27" s="195"/>
      <c r="G27" s="195"/>
      <c r="H27" s="195"/>
      <c r="I27" s="194">
        <v>28300</v>
      </c>
      <c r="J27" s="194"/>
      <c r="K27" s="194"/>
      <c r="L27" s="35" t="s">
        <v>7</v>
      </c>
      <c r="M27" s="195" t="s">
        <v>89</v>
      </c>
      <c r="N27" s="195"/>
      <c r="O27" s="195"/>
      <c r="P27" s="195"/>
      <c r="Q27" s="195"/>
      <c r="R27" s="194">
        <v>20000</v>
      </c>
      <c r="S27" s="194"/>
      <c r="T27" s="194"/>
      <c r="U27" s="35" t="s">
        <v>7</v>
      </c>
      <c r="V27" s="195" t="s">
        <v>90</v>
      </c>
      <c r="W27" s="195"/>
      <c r="X27" s="195"/>
      <c r="Y27" s="195"/>
      <c r="Z27" s="195"/>
      <c r="AA27" s="194">
        <v>20000</v>
      </c>
      <c r="AB27" s="194"/>
      <c r="AC27" s="194"/>
      <c r="AD27" s="38" t="s">
        <v>7</v>
      </c>
    </row>
    <row r="28" spans="1:30" s="12" customFormat="1" ht="19.5" customHeight="1">
      <c r="A28" s="221"/>
      <c r="B28" s="180"/>
      <c r="C28" s="183"/>
      <c r="D28" s="186"/>
      <c r="E28" s="187"/>
      <c r="F28" s="187"/>
      <c r="G28" s="187"/>
      <c r="H28" s="187"/>
      <c r="I28" s="185"/>
      <c r="J28" s="185"/>
      <c r="K28" s="185"/>
      <c r="L28" s="41" t="s">
        <v>7</v>
      </c>
      <c r="M28" s="187"/>
      <c r="N28" s="187"/>
      <c r="O28" s="187"/>
      <c r="P28" s="187"/>
      <c r="Q28" s="187"/>
      <c r="R28" s="185"/>
      <c r="S28" s="185"/>
      <c r="T28" s="185"/>
      <c r="U28" s="41" t="s">
        <v>7</v>
      </c>
      <c r="V28" s="187"/>
      <c r="W28" s="187"/>
      <c r="X28" s="187"/>
      <c r="Y28" s="187"/>
      <c r="Z28" s="187"/>
      <c r="AA28" s="185"/>
      <c r="AB28" s="185"/>
      <c r="AC28" s="185"/>
      <c r="AD28" s="42" t="s">
        <v>7</v>
      </c>
    </row>
    <row r="29" spans="1:30" s="12" customFormat="1" ht="19.5" customHeight="1">
      <c r="A29" s="220">
        <v>5</v>
      </c>
      <c r="B29" s="179" t="s">
        <v>26</v>
      </c>
      <c r="C29" s="182">
        <f>I29+I30+R29+R30+AA29+AA30</f>
        <v>21000</v>
      </c>
      <c r="D29" s="198" t="s">
        <v>91</v>
      </c>
      <c r="E29" s="195"/>
      <c r="F29" s="195"/>
      <c r="G29" s="195"/>
      <c r="H29" s="195"/>
      <c r="I29" s="194">
        <v>6000</v>
      </c>
      <c r="J29" s="194"/>
      <c r="K29" s="194"/>
      <c r="L29" s="49" t="s">
        <v>7</v>
      </c>
      <c r="M29" s="195" t="s">
        <v>92</v>
      </c>
      <c r="N29" s="195"/>
      <c r="O29" s="195"/>
      <c r="P29" s="195"/>
      <c r="Q29" s="195"/>
      <c r="R29" s="194">
        <v>15000</v>
      </c>
      <c r="S29" s="194"/>
      <c r="T29" s="194"/>
      <c r="U29" s="49" t="s">
        <v>7</v>
      </c>
      <c r="V29" s="195"/>
      <c r="W29" s="195"/>
      <c r="X29" s="195"/>
      <c r="Y29" s="195"/>
      <c r="Z29" s="195"/>
      <c r="AA29" s="194"/>
      <c r="AB29" s="194"/>
      <c r="AC29" s="194"/>
      <c r="AD29" s="54" t="s">
        <v>7</v>
      </c>
    </row>
    <row r="30" spans="1:30" s="12" customFormat="1" ht="19.5" customHeight="1">
      <c r="A30" s="178"/>
      <c r="B30" s="181"/>
      <c r="C30" s="210"/>
      <c r="D30" s="186"/>
      <c r="E30" s="187"/>
      <c r="F30" s="187"/>
      <c r="G30" s="187"/>
      <c r="H30" s="187"/>
      <c r="I30" s="185"/>
      <c r="J30" s="185"/>
      <c r="K30" s="185"/>
      <c r="L30" s="49" t="s">
        <v>7</v>
      </c>
      <c r="M30" s="187"/>
      <c r="N30" s="187"/>
      <c r="O30" s="187"/>
      <c r="P30" s="187"/>
      <c r="Q30" s="187"/>
      <c r="R30" s="185"/>
      <c r="S30" s="185"/>
      <c r="T30" s="185"/>
      <c r="U30" s="49" t="s">
        <v>7</v>
      </c>
      <c r="V30" s="187"/>
      <c r="W30" s="187"/>
      <c r="X30" s="187"/>
      <c r="Y30" s="187"/>
      <c r="Z30" s="187"/>
      <c r="AA30" s="185"/>
      <c r="AB30" s="185"/>
      <c r="AC30" s="185"/>
      <c r="AD30" s="54" t="s">
        <v>7</v>
      </c>
    </row>
    <row r="31" spans="1:30" s="12" customFormat="1" ht="19.5" customHeight="1">
      <c r="A31" s="222" t="s">
        <v>27</v>
      </c>
      <c r="B31" s="212" t="s">
        <v>28</v>
      </c>
      <c r="C31" s="182">
        <f>I31+I32+R31+R32+AA31+AA32</f>
        <v>20000</v>
      </c>
      <c r="D31" s="198" t="s">
        <v>93</v>
      </c>
      <c r="E31" s="195"/>
      <c r="F31" s="195"/>
      <c r="G31" s="195"/>
      <c r="H31" s="195"/>
      <c r="I31" s="194">
        <v>20000</v>
      </c>
      <c r="J31" s="194"/>
      <c r="K31" s="194"/>
      <c r="L31" s="35" t="s">
        <v>7</v>
      </c>
      <c r="M31" s="195"/>
      <c r="N31" s="195"/>
      <c r="O31" s="195"/>
      <c r="P31" s="195"/>
      <c r="Q31" s="195"/>
      <c r="R31" s="194"/>
      <c r="S31" s="194"/>
      <c r="T31" s="194"/>
      <c r="U31" s="35" t="s">
        <v>7</v>
      </c>
      <c r="V31" s="195"/>
      <c r="W31" s="195"/>
      <c r="X31" s="195"/>
      <c r="Y31" s="195"/>
      <c r="Z31" s="195"/>
      <c r="AA31" s="194"/>
      <c r="AB31" s="194"/>
      <c r="AC31" s="194"/>
      <c r="AD31" s="38" t="s">
        <v>7</v>
      </c>
    </row>
    <row r="32" spans="1:30" s="12" customFormat="1" ht="19.5" customHeight="1">
      <c r="A32" s="223"/>
      <c r="B32" s="213"/>
      <c r="C32" s="210"/>
      <c r="D32" s="186"/>
      <c r="E32" s="187"/>
      <c r="F32" s="187"/>
      <c r="G32" s="187"/>
      <c r="H32" s="187"/>
      <c r="I32" s="185"/>
      <c r="J32" s="185"/>
      <c r="K32" s="185"/>
      <c r="L32" s="41" t="s">
        <v>7</v>
      </c>
      <c r="M32" s="187"/>
      <c r="N32" s="187"/>
      <c r="O32" s="187"/>
      <c r="P32" s="187"/>
      <c r="Q32" s="187"/>
      <c r="R32" s="185"/>
      <c r="S32" s="185"/>
      <c r="T32" s="185"/>
      <c r="U32" s="41" t="s">
        <v>7</v>
      </c>
      <c r="V32" s="187"/>
      <c r="W32" s="187"/>
      <c r="X32" s="187"/>
      <c r="Y32" s="187"/>
      <c r="Z32" s="187"/>
      <c r="AA32" s="185"/>
      <c r="AB32" s="185"/>
      <c r="AC32" s="185"/>
      <c r="AD32" s="42" t="s">
        <v>7</v>
      </c>
    </row>
    <row r="33" spans="1:30" s="12" customFormat="1" ht="19.5" customHeight="1">
      <c r="A33" s="223"/>
      <c r="B33" s="212" t="s">
        <v>69</v>
      </c>
      <c r="C33" s="182">
        <f>I33+I34+R33+R34+AA33+AA34</f>
        <v>60350</v>
      </c>
      <c r="D33" s="198" t="s">
        <v>94</v>
      </c>
      <c r="E33" s="195"/>
      <c r="F33" s="195"/>
      <c r="G33" s="195"/>
      <c r="H33" s="195"/>
      <c r="I33" s="194">
        <v>50000</v>
      </c>
      <c r="J33" s="194"/>
      <c r="K33" s="194"/>
      <c r="L33" s="49" t="s">
        <v>7</v>
      </c>
      <c r="M33" s="195" t="s">
        <v>95</v>
      </c>
      <c r="N33" s="195"/>
      <c r="O33" s="195"/>
      <c r="P33" s="195"/>
      <c r="Q33" s="195"/>
      <c r="R33" s="194">
        <v>10350</v>
      </c>
      <c r="S33" s="194"/>
      <c r="T33" s="194"/>
      <c r="U33" s="49" t="s">
        <v>7</v>
      </c>
      <c r="V33" s="195"/>
      <c r="W33" s="195"/>
      <c r="X33" s="195"/>
      <c r="Y33" s="195"/>
      <c r="Z33" s="195"/>
      <c r="AA33" s="194"/>
      <c r="AB33" s="194"/>
      <c r="AC33" s="194"/>
      <c r="AD33" s="54" t="s">
        <v>7</v>
      </c>
    </row>
    <row r="34" spans="1:30" s="12" customFormat="1" ht="19.5" customHeight="1">
      <c r="A34" s="223"/>
      <c r="B34" s="213"/>
      <c r="C34" s="210"/>
      <c r="D34" s="186"/>
      <c r="E34" s="187"/>
      <c r="F34" s="187"/>
      <c r="G34" s="187"/>
      <c r="H34" s="187"/>
      <c r="I34" s="185"/>
      <c r="J34" s="185"/>
      <c r="K34" s="185"/>
      <c r="L34" s="49" t="s">
        <v>7</v>
      </c>
      <c r="M34" s="187"/>
      <c r="N34" s="187"/>
      <c r="O34" s="187"/>
      <c r="P34" s="187"/>
      <c r="Q34" s="187"/>
      <c r="R34" s="185"/>
      <c r="S34" s="185"/>
      <c r="T34" s="185"/>
      <c r="U34" s="49" t="s">
        <v>7</v>
      </c>
      <c r="V34" s="187"/>
      <c r="W34" s="187"/>
      <c r="X34" s="187"/>
      <c r="Y34" s="187"/>
      <c r="Z34" s="187"/>
      <c r="AA34" s="185"/>
      <c r="AB34" s="185"/>
      <c r="AC34" s="185"/>
      <c r="AD34" s="54" t="s">
        <v>7</v>
      </c>
    </row>
    <row r="35" spans="1:30" s="12" customFormat="1" ht="19.5" customHeight="1">
      <c r="A35" s="223"/>
      <c r="B35" s="212" t="s">
        <v>70</v>
      </c>
      <c r="C35" s="270">
        <f>I35+I36+R35+R36+AA35+AA36</f>
        <v>50</v>
      </c>
      <c r="D35" s="198" t="s">
        <v>96</v>
      </c>
      <c r="E35" s="195"/>
      <c r="F35" s="195"/>
      <c r="G35" s="195"/>
      <c r="H35" s="195"/>
      <c r="I35" s="194">
        <v>50</v>
      </c>
      <c r="J35" s="194"/>
      <c r="K35" s="194"/>
      <c r="L35" s="35" t="s">
        <v>7</v>
      </c>
      <c r="M35" s="195"/>
      <c r="N35" s="195"/>
      <c r="O35" s="195"/>
      <c r="P35" s="195"/>
      <c r="Q35" s="195"/>
      <c r="R35" s="194"/>
      <c r="S35" s="194"/>
      <c r="T35" s="194"/>
      <c r="U35" s="35" t="s">
        <v>7</v>
      </c>
      <c r="V35" s="195"/>
      <c r="W35" s="195"/>
      <c r="X35" s="195"/>
      <c r="Y35" s="195"/>
      <c r="Z35" s="195"/>
      <c r="AA35" s="194"/>
      <c r="AB35" s="194"/>
      <c r="AC35" s="194"/>
      <c r="AD35" s="38" t="s">
        <v>7</v>
      </c>
    </row>
    <row r="36" spans="1:30" s="12" customFormat="1" ht="19.5" customHeight="1">
      <c r="A36" s="224"/>
      <c r="B36" s="181"/>
      <c r="C36" s="184"/>
      <c r="D36" s="186"/>
      <c r="E36" s="187"/>
      <c r="F36" s="187"/>
      <c r="G36" s="187"/>
      <c r="H36" s="187"/>
      <c r="I36" s="185"/>
      <c r="J36" s="185"/>
      <c r="K36" s="185"/>
      <c r="L36" s="41" t="s">
        <v>7</v>
      </c>
      <c r="M36" s="187"/>
      <c r="N36" s="187"/>
      <c r="O36" s="187"/>
      <c r="P36" s="187"/>
      <c r="Q36" s="187"/>
      <c r="R36" s="185"/>
      <c r="S36" s="185"/>
      <c r="T36" s="185"/>
      <c r="U36" s="41" t="s">
        <v>7</v>
      </c>
      <c r="V36" s="187"/>
      <c r="W36" s="187"/>
      <c r="X36" s="187"/>
      <c r="Y36" s="187"/>
      <c r="Z36" s="187"/>
      <c r="AA36" s="185"/>
      <c r="AB36" s="185"/>
      <c r="AC36" s="185"/>
      <c r="AD36" s="42" t="s">
        <v>7</v>
      </c>
    </row>
    <row r="37" spans="1:30" s="12" customFormat="1" ht="19.5" customHeight="1">
      <c r="A37" s="220">
        <v>7</v>
      </c>
      <c r="B37" s="226" t="s">
        <v>29</v>
      </c>
      <c r="C37" s="270">
        <f>I37+I38+R37+R38+AA37+AA38</f>
        <v>123510</v>
      </c>
      <c r="D37" s="198" t="s">
        <v>97</v>
      </c>
      <c r="E37" s="195"/>
      <c r="F37" s="195"/>
      <c r="G37" s="195"/>
      <c r="H37" s="195"/>
      <c r="I37" s="194">
        <v>123510</v>
      </c>
      <c r="J37" s="194"/>
      <c r="K37" s="194"/>
      <c r="L37" s="35" t="s">
        <v>7</v>
      </c>
      <c r="M37" s="195"/>
      <c r="N37" s="195"/>
      <c r="O37" s="195"/>
      <c r="P37" s="195"/>
      <c r="Q37" s="195"/>
      <c r="R37" s="194"/>
      <c r="S37" s="194"/>
      <c r="T37" s="194"/>
      <c r="U37" s="35" t="s">
        <v>7</v>
      </c>
      <c r="V37" s="195"/>
      <c r="W37" s="195"/>
      <c r="X37" s="195"/>
      <c r="Y37" s="195"/>
      <c r="Z37" s="195"/>
      <c r="AA37" s="194"/>
      <c r="AB37" s="194"/>
      <c r="AC37" s="194"/>
      <c r="AD37" s="38" t="s">
        <v>7</v>
      </c>
    </row>
    <row r="38" spans="1:30" s="12" customFormat="1" ht="19.5" customHeight="1" thickBot="1">
      <c r="A38" s="225"/>
      <c r="B38" s="227"/>
      <c r="C38" s="279"/>
      <c r="D38" s="280"/>
      <c r="E38" s="281"/>
      <c r="F38" s="281"/>
      <c r="G38" s="281"/>
      <c r="H38" s="281"/>
      <c r="I38" s="282"/>
      <c r="J38" s="282"/>
      <c r="K38" s="282"/>
      <c r="L38" s="57" t="s">
        <v>7</v>
      </c>
      <c r="M38" s="281"/>
      <c r="N38" s="281"/>
      <c r="O38" s="281"/>
      <c r="P38" s="281"/>
      <c r="Q38" s="281"/>
      <c r="R38" s="282"/>
      <c r="S38" s="282"/>
      <c r="T38" s="282"/>
      <c r="U38" s="57" t="s">
        <v>7</v>
      </c>
      <c r="V38" s="281"/>
      <c r="W38" s="281"/>
      <c r="X38" s="281"/>
      <c r="Y38" s="281"/>
      <c r="Z38" s="281"/>
      <c r="AA38" s="282"/>
      <c r="AB38" s="282"/>
      <c r="AC38" s="282"/>
      <c r="AD38" s="58" t="s">
        <v>7</v>
      </c>
    </row>
    <row r="39" spans="1:30" s="12" customFormat="1" ht="49.5" customHeight="1" thickBot="1" thickTop="1">
      <c r="A39" s="214" t="s">
        <v>30</v>
      </c>
      <c r="B39" s="215"/>
      <c r="C39" s="59">
        <f>SUM(C9:C38)</f>
        <v>2049524</v>
      </c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2"/>
    </row>
    <row r="40" spans="1:4" s="12" customFormat="1" ht="9" customHeight="1">
      <c r="A40" s="60"/>
      <c r="B40" s="60"/>
      <c r="C40" s="61"/>
      <c r="D40" s="62"/>
    </row>
    <row r="58" ht="13.5"/>
  </sheetData>
  <sheetProtection/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AA31:AC31"/>
    <mergeCell ref="I30:K30"/>
    <mergeCell ref="AA26:AC26"/>
    <mergeCell ref="V30:Z30"/>
    <mergeCell ref="I32:K32"/>
    <mergeCell ref="M32:Q32"/>
    <mergeCell ref="V31:Z31"/>
    <mergeCell ref="V34:Z34"/>
    <mergeCell ref="V26:Z26"/>
    <mergeCell ref="I33:K33"/>
    <mergeCell ref="M33:Q33"/>
    <mergeCell ref="R32:T32"/>
    <mergeCell ref="I29:K29"/>
    <mergeCell ref="R28:T28"/>
    <mergeCell ref="D31:H31"/>
    <mergeCell ref="D29:H29"/>
    <mergeCell ref="M30:Q30"/>
    <mergeCell ref="R30:T30"/>
    <mergeCell ref="D32:H32"/>
    <mergeCell ref="I34:K34"/>
    <mergeCell ref="M34:Q34"/>
    <mergeCell ref="R34:T34"/>
    <mergeCell ref="AA25:AC25"/>
    <mergeCell ref="U24:W24"/>
    <mergeCell ref="R24:T24"/>
    <mergeCell ref="K24:M24"/>
    <mergeCell ref="M29:Q29"/>
    <mergeCell ref="R29:T29"/>
    <mergeCell ref="B29:B30"/>
    <mergeCell ref="I28:K28"/>
    <mergeCell ref="M28:Q28"/>
    <mergeCell ref="AA29:AC29"/>
    <mergeCell ref="D27:H27"/>
    <mergeCell ref="D28:H28"/>
    <mergeCell ref="V27:Z27"/>
    <mergeCell ref="AA30:AC30"/>
    <mergeCell ref="D30:H30"/>
    <mergeCell ref="B33:B34"/>
    <mergeCell ref="C27:C28"/>
    <mergeCell ref="C29:C30"/>
    <mergeCell ref="C31:C32"/>
    <mergeCell ref="C33:C34"/>
    <mergeCell ref="O25:T25"/>
    <mergeCell ref="I27:K27"/>
    <mergeCell ref="M27:Q27"/>
    <mergeCell ref="R27:T27"/>
    <mergeCell ref="D33:H33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4:AD4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Q12:R12"/>
    <mergeCell ref="S12:AD12"/>
    <mergeCell ref="E13:M13"/>
    <mergeCell ref="I12:M12"/>
    <mergeCell ref="N12:P12"/>
    <mergeCell ref="N13:Q13"/>
    <mergeCell ref="D10:AD10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D36:H36"/>
    <mergeCell ref="I36:K36"/>
    <mergeCell ref="M36:Q36"/>
    <mergeCell ref="R36:T36"/>
    <mergeCell ref="V36:Z36"/>
    <mergeCell ref="AA36:AC36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AA38:AC38"/>
    <mergeCell ref="I37:K37"/>
    <mergeCell ref="M37:Q37"/>
    <mergeCell ref="R37:T37"/>
    <mergeCell ref="V37:Z37"/>
    <mergeCell ref="A37:A38"/>
    <mergeCell ref="B37:B38"/>
    <mergeCell ref="C37:C38"/>
    <mergeCell ref="D37:H37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</mergeCells>
  <printOptions/>
  <pageMargins left="0.38" right="0.21" top="0.25" bottom="0.25" header="0.2" footer="0.2"/>
  <pageSetup horizontalDpi="600" verticalDpi="6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24.75" customHeight="1"/>
  <cols>
    <col min="1" max="2" width="4.00390625" style="0" customWidth="1"/>
    <col min="3" max="3" width="22.75390625" style="0" customWidth="1"/>
    <col min="4" max="4" width="12.875" style="63" customWidth="1"/>
    <col min="5" max="5" width="9.875" style="0" customWidth="1"/>
    <col min="6" max="6" width="7.125" style="0" customWidth="1"/>
    <col min="7" max="7" width="2.50390625" style="117" customWidth="1"/>
    <col min="8" max="8" width="9.875" style="0" customWidth="1"/>
    <col min="9" max="9" width="7.125" style="0" customWidth="1"/>
    <col min="10" max="10" width="2.50390625" style="117" customWidth="1"/>
    <col min="11" max="11" width="9.875" style="0" customWidth="1"/>
    <col min="12" max="12" width="7.125" style="0" customWidth="1"/>
    <col min="13" max="13" width="2.50390625" style="0" customWidth="1"/>
  </cols>
  <sheetData>
    <row r="1" spans="1:10" s="12" customFormat="1" ht="22.5" customHeight="1" thickBot="1">
      <c r="A1" s="254" t="s">
        <v>31</v>
      </c>
      <c r="B1" s="254"/>
      <c r="C1" s="255"/>
      <c r="D1" s="255"/>
      <c r="E1" s="255"/>
      <c r="G1" s="64"/>
      <c r="J1" s="64"/>
    </row>
    <row r="2" spans="1:13" s="12" customFormat="1" ht="25.5" customHeight="1" thickBot="1">
      <c r="A2" s="228" t="s">
        <v>3</v>
      </c>
      <c r="B2" s="305"/>
      <c r="C2" s="306"/>
      <c r="D2" s="65" t="s">
        <v>4</v>
      </c>
      <c r="E2" s="297" t="s">
        <v>32</v>
      </c>
      <c r="F2" s="298"/>
      <c r="G2" s="298"/>
      <c r="H2" s="298"/>
      <c r="I2" s="298"/>
      <c r="J2" s="298"/>
      <c r="K2" s="298"/>
      <c r="L2" s="298"/>
      <c r="M2" s="299"/>
    </row>
    <row r="3" spans="1:13" s="12" customFormat="1" ht="12.75" customHeight="1">
      <c r="A3" s="218" t="s">
        <v>33</v>
      </c>
      <c r="B3" s="301">
        <v>1</v>
      </c>
      <c r="C3" s="303" t="s">
        <v>34</v>
      </c>
      <c r="D3" s="300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2" customFormat="1" ht="12.75" customHeight="1">
      <c r="A4" s="218"/>
      <c r="B4" s="302"/>
      <c r="C4" s="293"/>
      <c r="D4" s="290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2" customFormat="1" ht="12.75" customHeight="1">
      <c r="A5" s="218"/>
      <c r="B5" s="304">
        <v>2</v>
      </c>
      <c r="C5" s="292" t="s">
        <v>35</v>
      </c>
      <c r="D5" s="289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2" customFormat="1" ht="12.75" customHeight="1">
      <c r="A6" s="218"/>
      <c r="B6" s="302"/>
      <c r="C6" s="293"/>
      <c r="D6" s="290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2" customFormat="1" ht="12.75" customHeight="1">
      <c r="A7" s="218"/>
      <c r="B7" s="304">
        <v>3</v>
      </c>
      <c r="C7" s="292" t="s">
        <v>36</v>
      </c>
      <c r="D7" s="289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2" customFormat="1" ht="12.75" customHeight="1">
      <c r="A8" s="218"/>
      <c r="B8" s="302"/>
      <c r="C8" s="293"/>
      <c r="D8" s="290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2" customFormat="1" ht="12.75" customHeight="1">
      <c r="A9" s="218"/>
      <c r="B9" s="304">
        <v>4</v>
      </c>
      <c r="C9" s="292" t="s">
        <v>37</v>
      </c>
      <c r="D9" s="289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2" customFormat="1" ht="12.75" customHeight="1">
      <c r="A10" s="218"/>
      <c r="B10" s="302"/>
      <c r="C10" s="293"/>
      <c r="D10" s="290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2" customFormat="1" ht="12.75" customHeight="1">
      <c r="A11" s="218"/>
      <c r="B11" s="304">
        <v>5</v>
      </c>
      <c r="C11" s="308" t="s">
        <v>38</v>
      </c>
      <c r="D11" s="289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2" customFormat="1" ht="12.75" customHeight="1">
      <c r="A12" s="218"/>
      <c r="B12" s="302"/>
      <c r="C12" s="309"/>
      <c r="D12" s="290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2" customFormat="1" ht="12.75" customHeight="1">
      <c r="A13" s="218"/>
      <c r="B13" s="304">
        <v>6</v>
      </c>
      <c r="C13" s="292" t="s">
        <v>39</v>
      </c>
      <c r="D13" s="289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2" customFormat="1" ht="12.75" customHeight="1">
      <c r="A14" s="218"/>
      <c r="B14" s="302"/>
      <c r="C14" s="293"/>
      <c r="D14" s="290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2" customFormat="1" ht="12.75" customHeight="1">
      <c r="A15" s="218"/>
      <c r="B15" s="304">
        <v>7</v>
      </c>
      <c r="C15" s="292" t="s">
        <v>64</v>
      </c>
      <c r="D15" s="289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2" customFormat="1" ht="12.75" customHeight="1" thickBot="1">
      <c r="A16" s="307"/>
      <c r="B16" s="316"/>
      <c r="C16" s="310"/>
      <c r="D16" s="291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2" customFormat="1" ht="25.5" customHeight="1" thickBot="1" thickTop="1">
      <c r="A17" s="311" t="s">
        <v>40</v>
      </c>
      <c r="B17" s="312"/>
      <c r="C17" s="313"/>
      <c r="D17" s="168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>
      <c r="A18" s="218" t="s">
        <v>41</v>
      </c>
      <c r="B18" s="314">
        <v>1</v>
      </c>
      <c r="C18" s="315" t="s">
        <v>42</v>
      </c>
      <c r="D18" s="294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2" customFormat="1" ht="18" customHeight="1">
      <c r="A19" s="218"/>
      <c r="B19" s="302"/>
      <c r="C19" s="293"/>
      <c r="D19" s="18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2" customFormat="1" ht="18" customHeight="1">
      <c r="A20" s="218"/>
      <c r="B20" s="304">
        <v>2</v>
      </c>
      <c r="C20" s="295" t="s">
        <v>43</v>
      </c>
      <c r="D20" s="289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140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2" customFormat="1" ht="18" customHeight="1">
      <c r="A21" s="218"/>
      <c r="B21" s="302"/>
      <c r="C21" s="296"/>
      <c r="D21" s="290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2" customFormat="1" ht="18" customHeight="1">
      <c r="A22" s="218"/>
      <c r="B22" s="304">
        <v>3</v>
      </c>
      <c r="C22" s="292" t="s">
        <v>44</v>
      </c>
      <c r="D22" s="289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2" customFormat="1" ht="18" customHeight="1">
      <c r="A23" s="218"/>
      <c r="B23" s="302"/>
      <c r="C23" s="293"/>
      <c r="D23" s="290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2" customFormat="1" ht="18" customHeight="1">
      <c r="A24" s="218"/>
      <c r="B24" s="304">
        <v>4</v>
      </c>
      <c r="C24" s="292" t="s">
        <v>45</v>
      </c>
      <c r="D24" s="289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2" customFormat="1" ht="18" customHeight="1">
      <c r="A25" s="218"/>
      <c r="B25" s="302"/>
      <c r="C25" s="293"/>
      <c r="D25" s="290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2" customFormat="1" ht="18" customHeight="1">
      <c r="A26" s="218"/>
      <c r="B26" s="304">
        <v>5</v>
      </c>
      <c r="C26" s="292" t="s">
        <v>46</v>
      </c>
      <c r="D26" s="289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134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2" customFormat="1" ht="18" customHeight="1">
      <c r="A27" s="218"/>
      <c r="B27" s="302"/>
      <c r="C27" s="293"/>
      <c r="D27" s="290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2" customFormat="1" ht="18" customHeight="1">
      <c r="A28" s="218"/>
      <c r="B28" s="304">
        <v>6</v>
      </c>
      <c r="C28" s="179" t="s">
        <v>47</v>
      </c>
      <c r="D28" s="289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2" customFormat="1" ht="18" customHeight="1">
      <c r="A29" s="218"/>
      <c r="B29" s="302"/>
      <c r="C29" s="181"/>
      <c r="D29" s="290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2" customFormat="1" ht="18" customHeight="1">
      <c r="A30" s="218"/>
      <c r="B30" s="304">
        <v>7</v>
      </c>
      <c r="C30" s="179" t="s">
        <v>65</v>
      </c>
      <c r="D30" s="28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>
      <c r="A31" s="307"/>
      <c r="B31" s="316"/>
      <c r="C31" s="326"/>
      <c r="D31" s="29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Bot="1" thickTop="1">
      <c r="A32" s="311" t="s">
        <v>48</v>
      </c>
      <c r="B32" s="312"/>
      <c r="C32" s="313"/>
      <c r="D32" s="95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Bot="1" thickTop="1">
      <c r="A33" s="323" t="s">
        <v>49</v>
      </c>
      <c r="B33" s="324"/>
      <c r="C33" s="325"/>
      <c r="D33" s="101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>
      <c r="A35" s="327" t="s">
        <v>71</v>
      </c>
      <c r="B35" s="146">
        <v>1</v>
      </c>
      <c r="C35" s="147" t="s">
        <v>139</v>
      </c>
      <c r="D35" s="123">
        <f>F35+I35+L35</f>
        <v>49000</v>
      </c>
      <c r="E35" s="124" t="s">
        <v>141</v>
      </c>
      <c r="F35" s="125">
        <v>19000</v>
      </c>
      <c r="G35" s="126" t="s">
        <v>7</v>
      </c>
      <c r="H35" s="127" t="s">
        <v>123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2" customFormat="1" ht="24" customHeight="1">
      <c r="A36" s="328"/>
      <c r="B36" s="141">
        <v>2</v>
      </c>
      <c r="C36" s="142" t="s">
        <v>72</v>
      </c>
      <c r="D36" s="134">
        <f>F36+I36+L36</f>
        <v>80000</v>
      </c>
      <c r="E36" s="129" t="s">
        <v>124</v>
      </c>
      <c r="F36" s="130">
        <v>30000</v>
      </c>
      <c r="G36" s="131" t="s">
        <v>7</v>
      </c>
      <c r="H36" s="132" t="s">
        <v>125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2" customFormat="1" ht="24" customHeight="1">
      <c r="A37" s="328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>
      <c r="A38" s="328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Bot="1" thickTop="1">
      <c r="A39" s="329" t="s">
        <v>73</v>
      </c>
      <c r="B39" s="330"/>
      <c r="C39" s="331"/>
      <c r="D39" s="12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>
      <c r="A40" s="332" t="s">
        <v>50</v>
      </c>
      <c r="B40" s="151">
        <v>1</v>
      </c>
      <c r="C40" s="152" t="s">
        <v>81</v>
      </c>
      <c r="D40" s="153">
        <f aca="true" t="shared" si="0" ref="D40:D46">F40+I40+L40</f>
        <v>150000</v>
      </c>
      <c r="E40" s="154" t="s">
        <v>126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>
      <c r="A41" s="333"/>
      <c r="B41" s="159">
        <v>2</v>
      </c>
      <c r="C41" s="144" t="s">
        <v>79</v>
      </c>
      <c r="D41" s="160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127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2" customFormat="1" ht="21" customHeight="1">
      <c r="A42" s="333"/>
      <c r="B42" s="162">
        <v>3</v>
      </c>
      <c r="C42" s="144" t="s">
        <v>76</v>
      </c>
      <c r="D42" s="160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>
      <c r="A43" s="333"/>
      <c r="B43" s="162">
        <v>4</v>
      </c>
      <c r="C43" s="144" t="s">
        <v>77</v>
      </c>
      <c r="D43" s="160">
        <f t="shared" si="0"/>
        <v>25000</v>
      </c>
      <c r="E43" s="129" t="s">
        <v>128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>
      <c r="A44" s="333"/>
      <c r="B44" s="162">
        <v>5</v>
      </c>
      <c r="C44" s="163" t="s">
        <v>130</v>
      </c>
      <c r="D44" s="160">
        <f t="shared" si="0"/>
        <v>3000</v>
      </c>
      <c r="E44" s="129" t="s">
        <v>131</v>
      </c>
      <c r="F44" s="130">
        <v>1000</v>
      </c>
      <c r="G44" s="161" t="s">
        <v>7</v>
      </c>
      <c r="H44" s="132" t="s">
        <v>132</v>
      </c>
      <c r="I44" s="130">
        <v>1000</v>
      </c>
      <c r="J44" s="161" t="s">
        <v>7</v>
      </c>
      <c r="K44" s="132" t="s">
        <v>133</v>
      </c>
      <c r="L44" s="130">
        <v>1000</v>
      </c>
      <c r="M44" s="133" t="s">
        <v>7</v>
      </c>
    </row>
    <row r="45" spans="1:13" s="12" customFormat="1" ht="21" customHeight="1">
      <c r="A45" s="333"/>
      <c r="B45" s="162">
        <v>6</v>
      </c>
      <c r="C45" s="163" t="s">
        <v>78</v>
      </c>
      <c r="D45" s="160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>
      <c r="A46" s="334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Bot="1" thickTop="1">
      <c r="A47" s="320" t="s">
        <v>74</v>
      </c>
      <c r="B47" s="321"/>
      <c r="C47" s="322"/>
      <c r="D47" s="108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Bot="1" thickTop="1">
      <c r="A48" s="317" t="s">
        <v>75</v>
      </c>
      <c r="B48" s="318"/>
      <c r="C48" s="319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sheetProtection/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B11:B12"/>
    <mergeCell ref="C11:C12"/>
    <mergeCell ref="C13:C14"/>
    <mergeCell ref="C15:C16"/>
    <mergeCell ref="A17:C17"/>
    <mergeCell ref="B18:B19"/>
    <mergeCell ref="C18:C19"/>
    <mergeCell ref="C26:C27"/>
    <mergeCell ref="C28:C29"/>
    <mergeCell ref="B24:B25"/>
    <mergeCell ref="B26:B27"/>
    <mergeCell ref="B28:B29"/>
    <mergeCell ref="B15:B16"/>
    <mergeCell ref="B22:B23"/>
    <mergeCell ref="B20:B21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</mergeCells>
  <printOptions/>
  <pageMargins left="0.38" right="0.21" top="0.4" bottom="0.25" header="0.31" footer="0.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修</dc:creator>
  <cp:keywords/>
  <dc:description/>
  <cp:lastModifiedBy>中島 皓平</cp:lastModifiedBy>
  <cp:lastPrinted>2021-03-03T10:55:11Z</cp:lastPrinted>
  <dcterms:created xsi:type="dcterms:W3CDTF">2006-05-17T05:34:26Z</dcterms:created>
  <dcterms:modified xsi:type="dcterms:W3CDTF">2024-03-12T10:57:06Z</dcterms:modified>
  <cp:category/>
  <cp:version/>
  <cp:contentType/>
  <cp:contentStatus/>
</cp:coreProperties>
</file>